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milia\Dropbox\Pota (1)\IEAlebrun\"/>
    </mc:Choice>
  </mc:AlternateContent>
  <bookViews>
    <workbookView xWindow="0" yWindow="0" windowWidth="19200" windowHeight="12180" firstSheet="1" activeTab="5"/>
  </bookViews>
  <sheets>
    <sheet name="Not 6°1 Ed.F" sheetId="12" r:id="rId1"/>
    <sheet name="Not 6°2 Ed.F" sheetId="16" r:id="rId2"/>
    <sheet name="Not 10° 2 Inf" sheetId="18" r:id="rId3"/>
    <sheet name="Not 11° 1 Inf" sheetId="19" r:id="rId4"/>
    <sheet name="Not 10° M.T " sheetId="17" r:id="rId5"/>
    <sheet name="Not 11° M.T" sheetId="9" r:id="rId6"/>
    <sheet name="Hoja1" sheetId="20" r:id="rId7"/>
  </sheets>
  <definedNames>
    <definedName name="a1.">'Not 6°1 Ed.F'!$A$242</definedName>
  </definedNames>
  <calcPr calcId="152511"/>
</workbook>
</file>

<file path=xl/calcChain.xml><?xml version="1.0" encoding="utf-8"?>
<calcChain xmlns="http://schemas.openxmlformats.org/spreadsheetml/2006/main">
  <c r="V9" i="9" l="1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31" i="9"/>
  <c r="V32" i="9"/>
  <c r="V33" i="9"/>
  <c r="V8" i="9"/>
  <c r="N20" i="16" l="1"/>
  <c r="N15" i="16"/>
  <c r="N55" i="16"/>
  <c r="N54" i="16"/>
  <c r="N53" i="16"/>
  <c r="N49" i="16"/>
  <c r="N48" i="16"/>
  <c r="N42" i="16"/>
  <c r="N41" i="16"/>
  <c r="N40" i="16"/>
  <c r="N39" i="16"/>
  <c r="N38" i="16"/>
  <c r="N37" i="16"/>
  <c r="N33" i="16"/>
  <c r="N32" i="16"/>
  <c r="N30" i="16"/>
  <c r="N29" i="16"/>
  <c r="N26" i="16"/>
  <c r="N25" i="16"/>
  <c r="N23" i="16"/>
  <c r="N22" i="16"/>
  <c r="N19" i="16"/>
  <c r="N18" i="16"/>
  <c r="N17" i="16"/>
  <c r="N14" i="16"/>
  <c r="N12" i="16"/>
  <c r="N11" i="16"/>
  <c r="N8" i="16"/>
  <c r="N9" i="12"/>
  <c r="N8" i="12"/>
  <c r="N11" i="12"/>
  <c r="N12" i="12"/>
  <c r="N13" i="12"/>
  <c r="N14" i="12"/>
  <c r="N15" i="12"/>
  <c r="N19" i="12"/>
  <c r="N20" i="12"/>
  <c r="N21" i="12"/>
  <c r="N22" i="12"/>
  <c r="N23" i="12"/>
  <c r="N24" i="12"/>
  <c r="N25" i="12"/>
  <c r="N26" i="12"/>
  <c r="N28" i="12"/>
  <c r="N29" i="12"/>
  <c r="N31" i="12"/>
  <c r="N32" i="12"/>
  <c r="N33" i="12"/>
  <c r="N34" i="12"/>
  <c r="N35" i="12"/>
  <c r="N36" i="12"/>
  <c r="N37" i="12"/>
  <c r="N39" i="12"/>
  <c r="N41" i="12"/>
  <c r="N43" i="12"/>
  <c r="N44" i="12"/>
  <c r="N45" i="12"/>
  <c r="N46" i="12"/>
  <c r="N47" i="12"/>
  <c r="N48" i="12"/>
  <c r="N52" i="12"/>
  <c r="N53" i="12"/>
  <c r="N54" i="12"/>
  <c r="N49" i="12"/>
  <c r="T9" i="17" l="1"/>
  <c r="T10" i="17"/>
  <c r="T11" i="17"/>
  <c r="T12" i="17"/>
  <c r="T14" i="17"/>
  <c r="T15" i="17"/>
  <c r="T17" i="17"/>
  <c r="T18" i="17"/>
  <c r="T19" i="17"/>
  <c r="T20" i="17"/>
  <c r="T21" i="17"/>
  <c r="T22" i="17"/>
  <c r="T23" i="17"/>
  <c r="T24" i="17"/>
  <c r="T25" i="17"/>
  <c r="T27" i="17"/>
  <c r="T28" i="17"/>
  <c r="T30" i="17"/>
  <c r="T31" i="17"/>
  <c r="T32" i="17"/>
  <c r="T33" i="17"/>
  <c r="T36" i="17"/>
  <c r="T37" i="17"/>
  <c r="T38" i="17"/>
  <c r="T39" i="17"/>
  <c r="T40" i="17"/>
  <c r="T8" i="17"/>
  <c r="U9" i="9" l="1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31" i="9"/>
  <c r="U32" i="9"/>
  <c r="U33" i="9"/>
  <c r="U8" i="9"/>
  <c r="Q9" i="9" l="1"/>
  <c r="R9" i="9"/>
  <c r="S9" i="9"/>
  <c r="Q10" i="9"/>
  <c r="R10" i="9"/>
  <c r="S10" i="9"/>
  <c r="Q11" i="9"/>
  <c r="R11" i="9"/>
  <c r="S11" i="9"/>
  <c r="Q12" i="9"/>
  <c r="R12" i="9"/>
  <c r="S12" i="9"/>
  <c r="Q13" i="9"/>
  <c r="R13" i="9"/>
  <c r="S13" i="9"/>
  <c r="Q14" i="9"/>
  <c r="R14" i="9"/>
  <c r="S14" i="9"/>
  <c r="Q15" i="9"/>
  <c r="R15" i="9"/>
  <c r="S15" i="9"/>
  <c r="Q16" i="9"/>
  <c r="R16" i="9"/>
  <c r="S16" i="9"/>
  <c r="Q17" i="9"/>
  <c r="R17" i="9"/>
  <c r="S17" i="9"/>
  <c r="Q18" i="9"/>
  <c r="R18" i="9"/>
  <c r="S18" i="9"/>
  <c r="Q19" i="9"/>
  <c r="R19" i="9"/>
  <c r="S19" i="9"/>
  <c r="Q20" i="9"/>
  <c r="R20" i="9"/>
  <c r="S20" i="9"/>
  <c r="Q21" i="9"/>
  <c r="R21" i="9"/>
  <c r="S21" i="9"/>
  <c r="Q22" i="9"/>
  <c r="R22" i="9"/>
  <c r="S22" i="9"/>
  <c r="Q23" i="9"/>
  <c r="R23" i="9"/>
  <c r="S23" i="9"/>
  <c r="Q24" i="9"/>
  <c r="R24" i="9"/>
  <c r="S24" i="9"/>
  <c r="Q25" i="9"/>
  <c r="R25" i="9"/>
  <c r="S25" i="9"/>
  <c r="Q26" i="9"/>
  <c r="R26" i="9"/>
  <c r="S26" i="9"/>
  <c r="Q27" i="9"/>
  <c r="R27" i="9"/>
  <c r="S27" i="9"/>
  <c r="Q28" i="9"/>
  <c r="R28" i="9"/>
  <c r="S28" i="9"/>
  <c r="Q31" i="9"/>
  <c r="R31" i="9"/>
  <c r="S31" i="9"/>
  <c r="Q32" i="9"/>
  <c r="R32" i="9"/>
  <c r="S32" i="9"/>
  <c r="Q33" i="9"/>
  <c r="R33" i="9"/>
  <c r="S33" i="9"/>
  <c r="R8" i="9"/>
  <c r="T9" i="9" l="1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31" i="9"/>
  <c r="T32" i="9"/>
  <c r="T33" i="9"/>
  <c r="T8" i="9"/>
  <c r="Q9" i="17" l="1"/>
  <c r="R9" i="17"/>
  <c r="S9" i="17"/>
  <c r="U9" i="17"/>
  <c r="V9" i="17"/>
  <c r="W9" i="17" s="1"/>
  <c r="Q10" i="17"/>
  <c r="R10" i="17"/>
  <c r="S10" i="17"/>
  <c r="U10" i="17"/>
  <c r="V10" i="17"/>
  <c r="Q11" i="17"/>
  <c r="R11" i="17"/>
  <c r="S11" i="17"/>
  <c r="U11" i="17"/>
  <c r="V11" i="17"/>
  <c r="W11" i="17" s="1"/>
  <c r="Q12" i="17"/>
  <c r="R12" i="17"/>
  <c r="S12" i="17"/>
  <c r="U12" i="17"/>
  <c r="V12" i="17"/>
  <c r="Q14" i="17"/>
  <c r="R14" i="17"/>
  <c r="S14" i="17"/>
  <c r="U14" i="17"/>
  <c r="V14" i="17"/>
  <c r="Q15" i="17"/>
  <c r="R15" i="17"/>
  <c r="S15" i="17"/>
  <c r="U15" i="17"/>
  <c r="V15" i="17"/>
  <c r="Q17" i="17"/>
  <c r="R17" i="17"/>
  <c r="S17" i="17"/>
  <c r="U17" i="17"/>
  <c r="V17" i="17"/>
  <c r="W17" i="17" s="1"/>
  <c r="Q18" i="17"/>
  <c r="R18" i="17"/>
  <c r="S18" i="17"/>
  <c r="U18" i="17"/>
  <c r="V18" i="17"/>
  <c r="Q19" i="17"/>
  <c r="R19" i="17"/>
  <c r="S19" i="17"/>
  <c r="U19" i="17"/>
  <c r="V19" i="17"/>
  <c r="Q20" i="17"/>
  <c r="R20" i="17"/>
  <c r="S20" i="17"/>
  <c r="U20" i="17"/>
  <c r="V20" i="17"/>
  <c r="Q21" i="17"/>
  <c r="R21" i="17"/>
  <c r="S21" i="17"/>
  <c r="U21" i="17"/>
  <c r="V21" i="17"/>
  <c r="W21" i="17" s="1"/>
  <c r="Q22" i="17"/>
  <c r="R22" i="17"/>
  <c r="S22" i="17"/>
  <c r="U22" i="17"/>
  <c r="V22" i="17"/>
  <c r="Q23" i="17"/>
  <c r="R23" i="17"/>
  <c r="S23" i="17"/>
  <c r="U23" i="17"/>
  <c r="V23" i="17"/>
  <c r="Q24" i="17"/>
  <c r="R24" i="17"/>
  <c r="S24" i="17"/>
  <c r="U24" i="17"/>
  <c r="V24" i="17"/>
  <c r="Q25" i="17"/>
  <c r="R25" i="17"/>
  <c r="S25" i="17"/>
  <c r="U25" i="17"/>
  <c r="V25" i="17"/>
  <c r="W25" i="17" s="1"/>
  <c r="Q27" i="17"/>
  <c r="R27" i="17"/>
  <c r="S27" i="17"/>
  <c r="U27" i="17"/>
  <c r="V27" i="17"/>
  <c r="Q28" i="17"/>
  <c r="R28" i="17"/>
  <c r="S28" i="17"/>
  <c r="U28" i="17"/>
  <c r="V28" i="17"/>
  <c r="W28" i="17" s="1"/>
  <c r="Q30" i="17"/>
  <c r="R30" i="17"/>
  <c r="S30" i="17"/>
  <c r="U30" i="17"/>
  <c r="V30" i="17"/>
  <c r="Q31" i="17"/>
  <c r="R31" i="17"/>
  <c r="S31" i="17"/>
  <c r="U31" i="17"/>
  <c r="V31" i="17"/>
  <c r="Q32" i="17"/>
  <c r="R32" i="17"/>
  <c r="S32" i="17"/>
  <c r="U32" i="17"/>
  <c r="V32" i="17"/>
  <c r="Q33" i="17"/>
  <c r="R33" i="17"/>
  <c r="S33" i="17"/>
  <c r="U33" i="17"/>
  <c r="V33" i="17"/>
  <c r="Q36" i="17"/>
  <c r="R36" i="17"/>
  <c r="S36" i="17"/>
  <c r="U36" i="17"/>
  <c r="V36" i="17"/>
  <c r="Q37" i="17"/>
  <c r="R37" i="17"/>
  <c r="S37" i="17"/>
  <c r="U37" i="17"/>
  <c r="V37" i="17"/>
  <c r="Q38" i="17"/>
  <c r="R38" i="17"/>
  <c r="S38" i="17"/>
  <c r="U38" i="17"/>
  <c r="V38" i="17"/>
  <c r="Q39" i="17"/>
  <c r="R39" i="17"/>
  <c r="S39" i="17"/>
  <c r="U39" i="17"/>
  <c r="V39" i="17"/>
  <c r="W39" i="17" s="1"/>
  <c r="Q40" i="17"/>
  <c r="R40" i="17"/>
  <c r="S40" i="17"/>
  <c r="U40" i="17"/>
  <c r="V40" i="17"/>
  <c r="V8" i="17"/>
  <c r="W37" i="17" l="1"/>
  <c r="Y37" i="17" s="1"/>
  <c r="W23" i="17"/>
  <c r="W33" i="17"/>
  <c r="Y33" i="17" s="1"/>
  <c r="W31" i="17"/>
  <c r="Y31" i="17" s="1"/>
  <c r="W40" i="17"/>
  <c r="Y40" i="17" s="1"/>
  <c r="W38" i="17"/>
  <c r="Y38" i="17" s="1"/>
  <c r="W36" i="17"/>
  <c r="Y36" i="17" s="1"/>
  <c r="W32" i="17"/>
  <c r="Y32" i="17" s="1"/>
  <c r="W30" i="17"/>
  <c r="Y30" i="17" s="1"/>
  <c r="W27" i="17"/>
  <c r="W24" i="17"/>
  <c r="W22" i="17"/>
  <c r="W20" i="17"/>
  <c r="W12" i="17"/>
  <c r="Y12" i="17" s="1"/>
  <c r="W10" i="17"/>
  <c r="W19" i="17"/>
  <c r="Y19" i="17" s="1"/>
  <c r="W18" i="17"/>
  <c r="W15" i="17"/>
  <c r="Y15" i="17" s="1"/>
  <c r="W14" i="17"/>
  <c r="Y25" i="17"/>
  <c r="Y39" i="17"/>
  <c r="Y27" i="17"/>
  <c r="Y11" i="17"/>
  <c r="Y17" i="17"/>
  <c r="Y23" i="17"/>
  <c r="Y21" i="17"/>
  <c r="Y9" i="17"/>
  <c r="Y28" i="17"/>
  <c r="Y24" i="17"/>
  <c r="Y22" i="17"/>
  <c r="Y20" i="17"/>
  <c r="Y18" i="17"/>
  <c r="Y14" i="17"/>
  <c r="Y10" i="17"/>
  <c r="S8" i="9" l="1"/>
  <c r="K9" i="18" l="1"/>
  <c r="K10" i="18"/>
  <c r="K12" i="18"/>
  <c r="K14" i="18"/>
  <c r="K15" i="18"/>
  <c r="K16" i="18"/>
  <c r="K17" i="18"/>
  <c r="K18" i="18"/>
  <c r="K19" i="18"/>
  <c r="K21" i="18"/>
  <c r="K22" i="18"/>
  <c r="K23" i="18"/>
  <c r="K24" i="18"/>
  <c r="K26" i="18"/>
  <c r="K27" i="18"/>
  <c r="K30" i="18"/>
  <c r="K31" i="18"/>
  <c r="K32" i="18"/>
  <c r="K33" i="18"/>
  <c r="K35" i="18"/>
  <c r="K36" i="18"/>
  <c r="K37" i="18"/>
  <c r="K38" i="18"/>
  <c r="K39" i="18"/>
  <c r="K40" i="18"/>
  <c r="K41" i="18"/>
  <c r="K42" i="18"/>
  <c r="K43" i="18"/>
  <c r="K44" i="18"/>
  <c r="K45" i="18"/>
  <c r="K20" i="18"/>
  <c r="K8" i="18"/>
  <c r="H12" i="19" l="1"/>
  <c r="H13" i="19"/>
  <c r="H14" i="19"/>
  <c r="H15" i="19"/>
  <c r="H16" i="19"/>
  <c r="H17" i="19"/>
  <c r="H18" i="19"/>
  <c r="H19" i="19"/>
  <c r="H20" i="19"/>
  <c r="H21" i="19"/>
  <c r="H22" i="19"/>
  <c r="H23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8" i="19"/>
  <c r="H50" i="19"/>
  <c r="H51" i="19"/>
  <c r="H52" i="19"/>
  <c r="H53" i="19"/>
  <c r="H54" i="19"/>
  <c r="H55" i="19"/>
  <c r="H56" i="19"/>
  <c r="H57" i="19"/>
  <c r="H11" i="19"/>
  <c r="H9" i="19"/>
  <c r="H10" i="19"/>
  <c r="H8" i="19"/>
  <c r="Q8" i="9" l="1"/>
  <c r="W10" i="9" l="1"/>
  <c r="Y10" i="9" s="1"/>
  <c r="W11" i="9"/>
  <c r="Y11" i="9" s="1"/>
  <c r="W9" i="9"/>
  <c r="Y9" i="9" s="1"/>
  <c r="W8" i="9"/>
  <c r="Y8" i="9" s="1"/>
  <c r="U8" i="17" l="1"/>
  <c r="R8" i="17"/>
  <c r="S8" i="17"/>
  <c r="Q8" i="17" l="1"/>
  <c r="W8" i="17" s="1"/>
  <c r="Y8" i="17" l="1"/>
  <c r="W12" i="9" l="1"/>
  <c r="Y12" i="9" s="1"/>
  <c r="W13" i="9"/>
  <c r="Y13" i="9" s="1"/>
  <c r="W14" i="9"/>
  <c r="Y14" i="9" s="1"/>
  <c r="W15" i="9"/>
  <c r="Y15" i="9" s="1"/>
  <c r="W16" i="9"/>
  <c r="Y16" i="9" s="1"/>
  <c r="W17" i="9"/>
  <c r="Y17" i="9" s="1"/>
  <c r="W18" i="9"/>
  <c r="Y18" i="9" s="1"/>
  <c r="W19" i="9"/>
  <c r="Y19" i="9" s="1"/>
  <c r="W20" i="9"/>
  <c r="Y20" i="9" s="1"/>
  <c r="W21" i="9"/>
  <c r="Y21" i="9" s="1"/>
  <c r="W22" i="9"/>
  <c r="Y22" i="9" s="1"/>
  <c r="W23" i="9"/>
  <c r="Y23" i="9" s="1"/>
  <c r="W24" i="9"/>
  <c r="Y24" i="9" s="1"/>
  <c r="W25" i="9"/>
  <c r="Y25" i="9" s="1"/>
  <c r="W26" i="9"/>
  <c r="Y26" i="9" s="1"/>
  <c r="W27" i="9"/>
  <c r="Y27" i="9" s="1"/>
  <c r="W28" i="9"/>
  <c r="Y28" i="9" s="1"/>
  <c r="Y29" i="9"/>
  <c r="Y30" i="9"/>
  <c r="W31" i="9"/>
  <c r="Y31" i="9" s="1"/>
  <c r="W32" i="9"/>
  <c r="Y32" i="9" s="1"/>
  <c r="W33" i="9"/>
  <c r="Y33" i="9" s="1"/>
</calcChain>
</file>

<file path=xl/sharedStrings.xml><?xml version="1.0" encoding="utf-8"?>
<sst xmlns="http://schemas.openxmlformats.org/spreadsheetml/2006/main" count="427" uniqueCount="314">
  <si>
    <t>No.</t>
  </si>
  <si>
    <t>NOMBRES Y APELLIDOS</t>
  </si>
  <si>
    <t>ALUMNOS MEDIA TÉCNICA EN SISTEMAS GRADO 10</t>
  </si>
  <si>
    <t>DOCENTE DAMARIS MONTOYA OSPINA</t>
  </si>
  <si>
    <t>GRU</t>
  </si>
  <si>
    <t>Concepto</t>
  </si>
  <si>
    <t>D1</t>
  </si>
  <si>
    <t>D2</t>
  </si>
  <si>
    <t>D3</t>
  </si>
  <si>
    <t>D4</t>
  </si>
  <si>
    <t>PLA</t>
  </si>
  <si>
    <t>NOTAS DE SEGUIMIENTO</t>
  </si>
  <si>
    <t>DEF</t>
  </si>
  <si>
    <t>URIBE CATAÑO CRISTIAN DAVID</t>
  </si>
  <si>
    <t>INSTITUCIÓN EDUCATIVA ALBERTO LEBRÚN MÚNERA</t>
  </si>
  <si>
    <t>D5</t>
  </si>
  <si>
    <t>D6</t>
  </si>
  <si>
    <t>BURITICÁ H. LISSETH YULYANA</t>
  </si>
  <si>
    <t>CADAVID DEOSSA ALEXIS</t>
  </si>
  <si>
    <t>CALDERON MAROLIN YANETH</t>
  </si>
  <si>
    <t>CASAS CASTRILLÓN MARÍA ANGÉLICA</t>
  </si>
  <si>
    <t>CATAÑO GARCÍA ANDERSON</t>
  </si>
  <si>
    <t>CETINA SALDARRIAGA DANIEL FELIPE</t>
  </si>
  <si>
    <t>COGOLLO GRUESO DIEGO ALEJANDRO</t>
  </si>
  <si>
    <t>DELGADO OCAMPO ALEXANDER</t>
  </si>
  <si>
    <t>GAVIRIA RODAS LAURA CAROLINA</t>
  </si>
  <si>
    <t>GAVIRIA ZABALA SERGIO HUMBERTO</t>
  </si>
  <si>
    <t>GUERRERO LAURA CRISTINA</t>
  </si>
  <si>
    <t>LUJAN SUAREZ MANUELA</t>
  </si>
  <si>
    <t>MANCO M. LAURA ALEJANDRA</t>
  </si>
  <si>
    <t>MANTILLA ECHAVARRÍA INGRID KATHERINE</t>
  </si>
  <si>
    <t>MARIN SUAREZ ALEJANDRA</t>
  </si>
  <si>
    <t>MUÑOZ RESTREPO JERSON VALDIR</t>
  </si>
  <si>
    <t>MURILLO LÓPEZ KELLY MARCELA</t>
  </si>
  <si>
    <t>OLARTE MORALES JUAN ESTEBAN</t>
  </si>
  <si>
    <t>PARRA FRANCO CARLOS MARIO</t>
  </si>
  <si>
    <t>PATIÑO TORRES JUAN DAVID</t>
  </si>
  <si>
    <t>RUEDA ALZATE CLAUDIA VANESA</t>
  </si>
  <si>
    <t>SALAZAR VELILLA MANUELA</t>
  </si>
  <si>
    <t>SANCHEZ ARCILA WALTER ANDRES</t>
  </si>
  <si>
    <t>SUÁREZ VALENCIA ANGIE MELISA</t>
  </si>
  <si>
    <t>ZAPATA SERNA MARÍA ALEXANDRA</t>
  </si>
  <si>
    <t>ALUMNOS CIENCIAS NATURALES GRADO 6</t>
  </si>
  <si>
    <t>TABARES CALLEJAS SANTIAGO</t>
  </si>
  <si>
    <t>Acevedo Montoya  Daniela</t>
  </si>
  <si>
    <t>10 1</t>
  </si>
  <si>
    <t>Acevedo Montoya  Tatiana</t>
  </si>
  <si>
    <t>Agudelo Mejía Yeison Arley</t>
  </si>
  <si>
    <t>10 2</t>
  </si>
  <si>
    <t>Avila Figueredo Jonathan</t>
  </si>
  <si>
    <t>Ayala García Felipe</t>
  </si>
  <si>
    <t>Becerra Becerra Aidaly Juliana</t>
  </si>
  <si>
    <t>Bohorquez Alzate Angie Vanessa</t>
  </si>
  <si>
    <t>Botero Carmona David</t>
  </si>
  <si>
    <t>Echeverry Giraldo Kevin Santiago</t>
  </si>
  <si>
    <t>Escudero Agudelo Sebastián</t>
  </si>
  <si>
    <t>Espinal Granda Alejandro</t>
  </si>
  <si>
    <t>Marulanda García Daniel Esteban</t>
  </si>
  <si>
    <t>Maya Sánchez Karen</t>
  </si>
  <si>
    <t>Montoya Martínez Juan Felipe</t>
  </si>
  <si>
    <t>Pacheco Diaz Daniela</t>
  </si>
  <si>
    <t>Pelaez Cadavid Jhonathan</t>
  </si>
  <si>
    <t>Peláez Jiménez María José</t>
  </si>
  <si>
    <t>Pérez Hernandez Nathalia</t>
  </si>
  <si>
    <t>Quintero Loaiza Darío</t>
  </si>
  <si>
    <t>Rodas Munera Hector Jesús</t>
  </si>
  <si>
    <t>Saez García César Augusto</t>
  </si>
  <si>
    <t>Saldarriaga Jaramillo Paola Andrea</t>
  </si>
  <si>
    <t>Ospina López Valentina</t>
  </si>
  <si>
    <t>Arenas Chica Jhonatan</t>
  </si>
  <si>
    <t>Morales Valdés Lincy Yaritza</t>
  </si>
  <si>
    <t>García Ayala Danna Cristina</t>
  </si>
  <si>
    <t>BURITICÁ JIMÉNEZ LEYDY ZULEIMA</t>
  </si>
  <si>
    <t>CAICEDO CASTRO STEPHANIE JULIETH</t>
  </si>
  <si>
    <t>CALDERON VALENCIA MAROLIN YANETH</t>
  </si>
  <si>
    <t>BURITICÁ HOYOS. LISSETH YULYANA</t>
  </si>
  <si>
    <t>CASTRO MORALES JESSICA LORENA</t>
  </si>
  <si>
    <t>ESTRADA URIBE TATIANA</t>
  </si>
  <si>
    <t>GÓMEZ GUZMÁN CARLOS DAVID</t>
  </si>
  <si>
    <t>GONZÁLEZ RUA VALENTINA</t>
  </si>
  <si>
    <t>GUERRERO ROMERO LAURA CRISTINA</t>
  </si>
  <si>
    <t>HERNANDEZ MENÉSES VERÓNICA</t>
  </si>
  <si>
    <t>MANCO MONTOYA LAURA ALEJANDRA</t>
  </si>
  <si>
    <t>MARÍN ZEA CAROLINA</t>
  </si>
  <si>
    <t>MEDINA PATIÑO BIBIANA ANDREA</t>
  </si>
  <si>
    <t>MOLINA ACEVEDO CINDY NATALY</t>
  </si>
  <si>
    <t>MUÑOZ RESTREPO JHERSON VALDIR</t>
  </si>
  <si>
    <t>NARANJO VANEGAS ANDERSON</t>
  </si>
  <si>
    <t>OSSA OCAMPO ESTEFANÍA</t>
  </si>
  <si>
    <t>RIOS RIVERA YENIFER</t>
  </si>
  <si>
    <t>TABARES LONDOÑO ESTIVEN</t>
  </si>
  <si>
    <t>VALENCIA ARIAS XIOMARA</t>
  </si>
  <si>
    <t>VANEGAS GÓMEZ DUVAN ARLEY</t>
  </si>
  <si>
    <t>ZAPATA GÓMEZ LUISA FERNADA</t>
  </si>
  <si>
    <t>GALLEGO VERA ALEJANDRA YULISA</t>
  </si>
  <si>
    <t>ZAPATA MARÍN JORGE IVAN</t>
  </si>
  <si>
    <t>GARCÍA RAMOS DANIELA</t>
  </si>
  <si>
    <t>GRISALES VÉLEZ ALEJANDRO</t>
  </si>
  <si>
    <t>MONTOYA MARRIAGA YULIETH</t>
  </si>
  <si>
    <t>GARCÍA TAMAYO MARÍA CAMILA</t>
  </si>
  <si>
    <t>AGUDELO MEJÍA YEISON ARLEY</t>
  </si>
  <si>
    <t>ALVAREZ DIA MICHAELL ANDREINA</t>
  </si>
  <si>
    <t>AYALA GARCÍA FELIPE</t>
  </si>
  <si>
    <t>CALDERON LORA PAULA ANDREA</t>
  </si>
  <si>
    <t>CARMONA AGUDELO LEIDY VANESSA</t>
  </si>
  <si>
    <t>DURANGO PÉREZ DANIELA</t>
  </si>
  <si>
    <t>ECHEVERRY GIRALDO KEVIN SANTIAGO</t>
  </si>
  <si>
    <t>ESPINAL GRANDA ALEJANDRO</t>
  </si>
  <si>
    <t>GALLO PÉREZ LINA MARCELA</t>
  </si>
  <si>
    <t>LOPEZ ORTEGA JEISSON</t>
  </si>
  <si>
    <t>MARÍN ROLDÁN MANUELA</t>
  </si>
  <si>
    <t>MAYA SÁNCHEZ KAREN</t>
  </si>
  <si>
    <t>MONTOYA RODRIGUEZ BLANCA LIZETH</t>
  </si>
  <si>
    <t>OSORIO DEOSSA LAURA JASMIN</t>
  </si>
  <si>
    <t>OSPINA LÓPEZ VALENTINA</t>
  </si>
  <si>
    <t>PULGARÍN AGUDELO MARÍA CAMILA</t>
  </si>
  <si>
    <t>RAMÍREZ MEJÍA DAHIANA</t>
  </si>
  <si>
    <t>RENDÓN MUÑOZ ELIZABETH</t>
  </si>
  <si>
    <t>RODRIGUEZ ESCOBAR SEBASTIÁN</t>
  </si>
  <si>
    <t>RUA SÁNCHEZ EDWIN MAURICIO</t>
  </si>
  <si>
    <t>SALDARRIAGA JARAMILLO PAOLA ANDREA</t>
  </si>
  <si>
    <t>SÁNCHEZ TABARES MANUELA</t>
  </si>
  <si>
    <t>TOBÓN CORREA MANUELA</t>
  </si>
  <si>
    <t>VEGA GÓMEZ DEISY LORENA</t>
  </si>
  <si>
    <t>VÉLEZ MARQUEZ BRIAN</t>
  </si>
  <si>
    <t>VERGARIA JIMÉNEZ TATIANA</t>
  </si>
  <si>
    <t>ZULUAGA SOTO JAILIN TATIANA</t>
  </si>
  <si>
    <t>BECERRA BECERRA AIDALY JULIANA</t>
  </si>
  <si>
    <t>MARULANDA GARCÍA DANIEL ESTEBAN</t>
  </si>
  <si>
    <t>PADILLA VALENCIA MARÍA FERNANDA</t>
  </si>
  <si>
    <t>PELÁEZ JIMÉNEZ MARÍA JOSÉ</t>
  </si>
  <si>
    <t>RIOS LÓPEZ DUVAN ESTEBAN</t>
  </si>
  <si>
    <t>TOVIO RESTREPO BRAYAN ALEJANDRO</t>
  </si>
  <si>
    <t>ARENAS CHICA JONATHAN</t>
  </si>
  <si>
    <t>AGUDELO PRESIGA ESTEFANY</t>
  </si>
  <si>
    <t>ALZATE SALDARRIAGA MARISOL</t>
  </si>
  <si>
    <t>BENITEZ VILLA PAULINA</t>
  </si>
  <si>
    <t>BERRIO FORONDA JOAN SEBASTIAN</t>
  </si>
  <si>
    <t>BUSTAMANTE HERRERA LAURA MILENA</t>
  </si>
  <si>
    <t>CAÑAS GOZÁLEZ DAVID</t>
  </si>
  <si>
    <t>CORREA VILLADA FABIAN</t>
  </si>
  <si>
    <t>DIAZ ARDILA MICHAEL</t>
  </si>
  <si>
    <t>GÓMEZ DÍAZ VALENTINA</t>
  </si>
  <si>
    <t>GÓMEZ GUZMAN WILSON DANIEL</t>
  </si>
  <si>
    <t>GRAJALES HERRERA SARA MICHEL</t>
  </si>
  <si>
    <t>HENAO CIRO VALENTINA</t>
  </si>
  <si>
    <t>MORENO MESA LUZ AMERIS</t>
  </si>
  <si>
    <t>MOSQUERA PÁJARO JESSICA ALEJANDRA</t>
  </si>
  <si>
    <t>MÚNERA LÓPEZ NELSON ANDRÉS</t>
  </si>
  <si>
    <t>MURIEL VALENCIA LAURA SOFIA</t>
  </si>
  <si>
    <t>ORTIZ RICO CRISTIAN ALEXIS</t>
  </si>
  <si>
    <t>PALACIO MEDINA JOHAN STIVEN</t>
  </si>
  <si>
    <t>PARRA MEJÍA LAURA ALEXANDRA</t>
  </si>
  <si>
    <t>PARRA OCHOA ANDRÉS FELIPE</t>
  </si>
  <si>
    <t>PÉREZ ALVAREZ CARLOS ANDRÉS</t>
  </si>
  <si>
    <t>PIMIENTA RICO MATEO</t>
  </si>
  <si>
    <t>QUEJADA DURÁN ELIAN FELIPE</t>
  </si>
  <si>
    <t>QUICENO FLÓREZ LUIS DAVID</t>
  </si>
  <si>
    <t>QUINTANA GUTIÉRREZ HARRISON DANIEL</t>
  </si>
  <si>
    <t>RUA RODRIGUZ FREDY ALEXANDER</t>
  </si>
  <si>
    <t>SUCERQUIA GONZÁLEZ DAHYANNA</t>
  </si>
  <si>
    <t>TOBÓN MUÑOZ ADRIAN DE JESÚS</t>
  </si>
  <si>
    <t>TOBÓN MUÑOZ MARITZA ANDREA</t>
  </si>
  <si>
    <t>TORO URIBE ESTEBAN</t>
  </si>
  <si>
    <t>URIBE ARIAS BRAYAN ESTIVEN</t>
  </si>
  <si>
    <t>VERA ACOSTA HEIDY</t>
  </si>
  <si>
    <t>ZAPATA OBANDO VALENTINA</t>
  </si>
  <si>
    <t>RODRIGUEZ CANO DAMIAN</t>
  </si>
  <si>
    <t>VÉLEZ RAMÍREZ DAYANNE ALEXIS</t>
  </si>
  <si>
    <t>SÁNCHEZ DURANGO JIMENA ANDREA</t>
  </si>
  <si>
    <t>TRUJILLO OSORIO DAHIANA PATRICIA</t>
  </si>
  <si>
    <t>GIRALDO MEDINA ESTIVEN</t>
  </si>
  <si>
    <t>Tovío Restrepo Brayan Alendro</t>
  </si>
  <si>
    <t>ALIAN HERRERA ALEJANDRO</t>
  </si>
  <si>
    <t>ARANGO MARÍN SANTIAGO</t>
  </si>
  <si>
    <t>BEDOYA VILLA HAROLD ANDRÉS</t>
  </si>
  <si>
    <t>DUQUE ZAPATA SEBASTIÁN</t>
  </si>
  <si>
    <t>ESCOBAR RAMÍREZ JUAN DIEGO</t>
  </si>
  <si>
    <t>FORERO SÁNCHEZ JUAN DIEGO</t>
  </si>
  <si>
    <t>GARCÍA VALENCIA JUAN ESTEBAN</t>
  </si>
  <si>
    <t>GIRALDO MUÑOZ SANTIANGO</t>
  </si>
  <si>
    <t>GOMÉZ ALVARES YOSER ALEXANDER</t>
  </si>
  <si>
    <t>HERRERA OLAYA CAROLINA</t>
  </si>
  <si>
    <t>MONTOYA ZAPATA SANTIAGO</t>
  </si>
  <si>
    <t>MORALES ARCILA LUS MATEO</t>
  </si>
  <si>
    <t>MORENO IBARGUEN LUIS ESTEBAN</t>
  </si>
  <si>
    <t>MORENO IBARGUEN SEBASTIAN</t>
  </si>
  <si>
    <t>MÚNERA GARCÍA MATEO</t>
  </si>
  <si>
    <t>MURIEL SÁNCHEZ LEIDY YULIANA</t>
  </si>
  <si>
    <t>MUÑOZ LÓPEZ HERLEDYS</t>
  </si>
  <si>
    <t>OSORIO MUÑETÓN MARIANA</t>
  </si>
  <si>
    <t>PALACIO MEDIANA YULEIMA PAOLA</t>
  </si>
  <si>
    <t xml:space="preserve">POSADA RAVE ISABELA </t>
  </si>
  <si>
    <t>RODRIGUEZ VILLA MAYERLY ANDREA</t>
  </si>
  <si>
    <t>RUIZ GONZÁLEZ KENLLELY ANDREA</t>
  </si>
  <si>
    <t>TABARES FRANCO TATIANA</t>
  </si>
  <si>
    <t>VANEGAS AGUILAR ESTEFANÍA</t>
  </si>
  <si>
    <t>VASQUEZ MARULANDA KEVIN SANTIAGO</t>
  </si>
  <si>
    <t>VÉLEZ GALENAO JONATAN ALEXIS</t>
  </si>
  <si>
    <t>YEPES ALVARES JUAN CAMILO</t>
  </si>
  <si>
    <t>ZAPATA LOPERA LISBETH DAYANA</t>
  </si>
  <si>
    <t>ZULETA MUÑOZ JULIAN</t>
  </si>
  <si>
    <t>JARAMILLO PINEDA ANDRÉS CAMILO</t>
  </si>
  <si>
    <t>GÓMEZ MONTOYA LAURA</t>
  </si>
  <si>
    <t>GUERREGO GÓMEZ ANGEL GABRIEL</t>
  </si>
  <si>
    <t>SERNA OSORIO DAVID</t>
  </si>
  <si>
    <t>LONDOÑO SERRANO ANDRÉS FELIPE</t>
  </si>
  <si>
    <t>CADAVID LÓPEZ CLEVER</t>
  </si>
  <si>
    <t xml:space="preserve">BEDOYA OROZCO EVELYN DURLEY </t>
  </si>
  <si>
    <t>BEDOYA OROZCO CINDY DAYANA</t>
  </si>
  <si>
    <t>VELÁSQUEZ GRISALES SANTIAGO</t>
  </si>
  <si>
    <t>MORALES ARBOLEDA JUAN ALEJANDRO</t>
  </si>
  <si>
    <t>ESCOBAR HIGUITA SARA STÉFANY</t>
  </si>
  <si>
    <t>Durango Pérez Daniela</t>
  </si>
  <si>
    <t>López Ortega Yeison</t>
  </si>
  <si>
    <t>Montoya Rodriguez Blanca Lizeth</t>
  </si>
  <si>
    <t>Taborda Zapata Walter Stiven</t>
  </si>
  <si>
    <t>Rua Sánchez Edwin Mauricio</t>
  </si>
  <si>
    <t>CARMONA MONSALVE ESTEBAN DE JESÚS</t>
  </si>
  <si>
    <t>ALUMNOS INFORMÁTICA  GRADO 11</t>
  </si>
  <si>
    <t>SIERRA FORONDA ANGIE BERÓNICA</t>
  </si>
  <si>
    <t>MARTÍNEZ GÓMEZ KELLY JOHANA</t>
  </si>
  <si>
    <t>RESTREPO ESPINOSA JUAN PABLO</t>
  </si>
  <si>
    <t>RECUP</t>
  </si>
  <si>
    <t>ARRIETA MIRALDA MATEO</t>
  </si>
  <si>
    <t>MESA JARAMILLO MARLON</t>
  </si>
  <si>
    <t>MENDEZ ESCAÑO RICHARD ANTONIO</t>
  </si>
  <si>
    <t>TAMAYO GARCÍA JULIANA</t>
  </si>
  <si>
    <t>BARBARAN MONTOYA CARLOS JHUSEPE</t>
  </si>
  <si>
    <t>HENAO GALLEGO JHON FREDY</t>
  </si>
  <si>
    <t>VÉLEZ RUA JOSÉ ALEJANDRO</t>
  </si>
  <si>
    <t>ORTEGA JIMÉNEZ NEIDER YESID</t>
  </si>
  <si>
    <t>SOTO CARDONA VALENTINA</t>
  </si>
  <si>
    <t>GÓMEZ ZAPATA MARLON</t>
  </si>
  <si>
    <t>MAYA ALVAREZ ANDERSON STIVEN</t>
  </si>
  <si>
    <t>González Cifuentes Daniela</t>
  </si>
  <si>
    <t>ALUMNOS ED. FÍSICA 602</t>
  </si>
  <si>
    <t>PARCIALES</t>
  </si>
  <si>
    <t>SENA</t>
  </si>
  <si>
    <t>LEBR</t>
  </si>
  <si>
    <t>DEFI</t>
  </si>
  <si>
    <t>CALDERON VALENCIA JUAN  PABLO</t>
  </si>
  <si>
    <t>VASQUEZ CHAVARRÍA JOSÉ</t>
  </si>
  <si>
    <t>MENESES GÓMEZ YÉSICA MARITZA</t>
  </si>
  <si>
    <t>MORALES VALDES LINCY YARITZA</t>
  </si>
  <si>
    <t>ALUMNOS MEDIA TÉCNICA EN SISTEMAS GRADO 11</t>
  </si>
  <si>
    <t>D</t>
  </si>
  <si>
    <t>MANCO DAVID DANIEL ANDRÉS</t>
  </si>
  <si>
    <t>VARGAS SORIS</t>
  </si>
  <si>
    <t>CARDONA CAICEDO DEIVY STIVEN</t>
  </si>
  <si>
    <t>GALLEGO CARDONA JOSÉ ALEJANDRO</t>
  </si>
  <si>
    <t>sena</t>
  </si>
  <si>
    <t>defi</t>
  </si>
  <si>
    <t>AÑO 2014 PERÍODO 4</t>
  </si>
  <si>
    <t>Tarjeta de presentación (w en clase)</t>
  </si>
  <si>
    <t>Contenidos periodo 4 + concepto danza + preguntas</t>
  </si>
  <si>
    <t>Tablas en html</t>
  </si>
  <si>
    <t>Prezi introducción a la programación</t>
  </si>
  <si>
    <t>Práctica de títulos</t>
  </si>
  <si>
    <t>Prezi introducción (tablas)</t>
  </si>
  <si>
    <t>Sustenación taller D/B y B/D (parejas)</t>
  </si>
  <si>
    <t>Fraude</t>
  </si>
  <si>
    <t>Taller conversion  B/D</t>
  </si>
  <si>
    <t xml:space="preserve">Taller conversion D/B </t>
  </si>
  <si>
    <t>Evaluación tipo saber</t>
  </si>
  <si>
    <t>w en prezi (las 10 cosas que cambió facebook) parte 2 presentación</t>
  </si>
  <si>
    <t>w en prezi (las 10 cosas que cambió facebook) parte 2 Contenido</t>
  </si>
  <si>
    <t>3,3,</t>
  </si>
  <si>
    <t>Mapa mental Exametime plantas (Wen clase)</t>
  </si>
  <si>
    <t>Salida piscina</t>
  </si>
  <si>
    <t>Contenidos + tarea danza</t>
  </si>
  <si>
    <t>Baile cumbia</t>
  </si>
  <si>
    <t>Baile Ballenato</t>
  </si>
  <si>
    <t>Actividad de la identidad</t>
  </si>
  <si>
    <t>Prezi (las 10 cosas que cambió facebook) parte 1. w en clase</t>
  </si>
  <si>
    <t>Consulta prezi y tipos de mapas (cuaderno)</t>
  </si>
  <si>
    <t>Mapa mental Exametime plantas terminado tipo jpg</t>
  </si>
  <si>
    <t>Mapa mental Examtime (Herramientas TICs)</t>
  </si>
  <si>
    <t>Folleto en Publisher (proyecto M.T)</t>
  </si>
  <si>
    <t>Tarjeta de presentación (Proyecto M.T)</t>
  </si>
  <si>
    <t>Folleto en Publisher (w en clase) frutas y verduras</t>
  </si>
  <si>
    <t>x</t>
  </si>
  <si>
    <t>Trabajo del proyecto final SENA</t>
  </si>
  <si>
    <t>Evaluación Tipo Saber</t>
  </si>
  <si>
    <t>Taller (materiales)</t>
  </si>
  <si>
    <t>Taller (trabajo en clase)</t>
  </si>
  <si>
    <t>Taller (producto entregado)</t>
  </si>
  <si>
    <t>Diagrama de bloques del computador presentación</t>
  </si>
  <si>
    <t>Diagrama de bloques del computador contenido</t>
  </si>
  <si>
    <t>Diagrama de bloques</t>
  </si>
  <si>
    <t>Explicación diagrama Jhon Von Newman</t>
  </si>
  <si>
    <t>Evaluación conversiones D/B y B/D</t>
  </si>
  <si>
    <t>Nota pendiente por asistir el 08 de Agosto</t>
  </si>
  <si>
    <t>Evaluación B/D</t>
  </si>
  <si>
    <t>Actividad No. 1 Folklore, mapa caribe, lista 10 ritmos</t>
  </si>
  <si>
    <t>Actividad No. 2. Liste 7 instrumentos, dibuje 4</t>
  </si>
  <si>
    <t>Actividad No. 3. Traje típico H/M region caribe</t>
  </si>
  <si>
    <t>Actividad No. 4. Mapa R.Pacífica. Pples ritmos, dibujar 3 instrumentos</t>
  </si>
  <si>
    <t>Actividad No. 5. Traje típico R. Pacífica M/H</t>
  </si>
  <si>
    <t>Piscina</t>
  </si>
  <si>
    <t>Baile Cumbia</t>
  </si>
  <si>
    <t>Tot</t>
  </si>
  <si>
    <t>Falt</t>
  </si>
  <si>
    <t>Tot falt</t>
  </si>
  <si>
    <t>PRESENTÓ REC</t>
  </si>
  <si>
    <t>TOT</t>
  </si>
  <si>
    <t>FAL</t>
  </si>
  <si>
    <t>FALT</t>
  </si>
  <si>
    <t>PRESE RECUP</t>
  </si>
  <si>
    <t>Blog entradas 29 a la 31</t>
  </si>
  <si>
    <t>Blog entradas 32 a la 36</t>
  </si>
  <si>
    <t>Blog entradas del 81 al 84</t>
  </si>
  <si>
    <t>Blog entradas del 85 al 88</t>
  </si>
  <si>
    <t>Blog entradas del 89 al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</si>
</sst>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66F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</font>
    <font>
      <sz val="11"/>
      <color theme="8" tint="-0.249977111117893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9"/>
      <color rgb="FFFFFF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66FFFF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271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FF371"/>
        <bgColor indexed="64"/>
      </patternFill>
    </fill>
    <fill>
      <patternFill patternType="solid">
        <fgColor rgb="FF6ED0A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8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4" borderId="1" xfId="0" applyFont="1" applyFill="1" applyBorder="1"/>
    <xf numFmtId="16" fontId="4" fillId="2" borderId="1" xfId="0" applyNumberFormat="1" applyFont="1" applyFill="1" applyBorder="1"/>
    <xf numFmtId="16" fontId="4" fillId="4" borderId="1" xfId="0" applyNumberFormat="1" applyFont="1" applyFill="1" applyBorder="1"/>
    <xf numFmtId="1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1" fontId="7" fillId="0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0" fillId="0" borderId="0" xfId="0" applyFill="1"/>
    <xf numFmtId="0" fontId="8" fillId="0" borderId="1" xfId="0" applyFont="1" applyFill="1" applyBorder="1"/>
    <xf numFmtId="16" fontId="4" fillId="6" borderId="1" xfId="0" applyNumberFormat="1" applyFont="1" applyFill="1" applyBorder="1"/>
    <xf numFmtId="0" fontId="4" fillId="7" borderId="1" xfId="0" applyFont="1" applyFill="1" applyBorder="1"/>
    <xf numFmtId="16" fontId="4" fillId="7" borderId="1" xfId="0" applyNumberFormat="1" applyFont="1" applyFill="1" applyBorder="1"/>
    <xf numFmtId="164" fontId="6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/>
    <xf numFmtId="16" fontId="4" fillId="8" borderId="1" xfId="0" applyNumberFormat="1" applyFont="1" applyFill="1" applyBorder="1"/>
    <xf numFmtId="0" fontId="3" fillId="0" borderId="0" xfId="0" applyFont="1" applyAlignment="1">
      <alignment horizontal="center"/>
    </xf>
    <xf numFmtId="0" fontId="7" fillId="0" borderId="0" xfId="0" applyFont="1" applyBorder="1" applyAlignment="1"/>
    <xf numFmtId="0" fontId="4" fillId="2" borderId="1" xfId="0" applyFont="1" applyFill="1" applyBorder="1" applyAlignment="1">
      <alignment horizontal="center"/>
    </xf>
    <xf numFmtId="16" fontId="4" fillId="9" borderId="1" xfId="0" applyNumberFormat="1" applyFont="1" applyFill="1" applyBorder="1"/>
    <xf numFmtId="0" fontId="4" fillId="6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9" borderId="1" xfId="0" applyFont="1" applyFill="1" applyBorder="1"/>
    <xf numFmtId="164" fontId="6" fillId="7" borderId="1" xfId="0" applyNumberFormat="1" applyFont="1" applyFill="1" applyBorder="1" applyAlignment="1">
      <alignment horizontal="center" vertical="center"/>
    </xf>
    <xf numFmtId="16" fontId="4" fillId="7" borderId="1" xfId="0" applyNumberFormat="1" applyFont="1" applyFill="1" applyBorder="1"/>
    <xf numFmtId="164" fontId="4" fillId="7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/>
    <xf numFmtId="164" fontId="6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16" fontId="4" fillId="11" borderId="1" xfId="0" applyNumberFormat="1" applyFont="1" applyFill="1" applyBorder="1"/>
    <xf numFmtId="164" fontId="4" fillId="11" borderId="1" xfId="0" applyNumberFormat="1" applyFont="1" applyFill="1" applyBorder="1" applyAlignment="1">
      <alignment horizontal="center" vertical="center"/>
    </xf>
    <xf numFmtId="0" fontId="0" fillId="0" borderId="0" xfId="0"/>
    <xf numFmtId="1" fontId="5" fillId="0" borderId="1" xfId="0" applyNumberFormat="1" applyFont="1" applyBorder="1" applyAlignment="1">
      <alignment horizontal="center" vertical="center"/>
    </xf>
    <xf numFmtId="0" fontId="0" fillId="0" borderId="0" xfId="0" applyFill="1"/>
    <xf numFmtId="164" fontId="12" fillId="5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164" fontId="6" fillId="9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6" borderId="1" xfId="0" applyFont="1" applyFill="1" applyBorder="1"/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12" borderId="1" xfId="1" applyNumberFormat="1" applyFont="1" applyFill="1" applyBorder="1" applyAlignment="1">
      <alignment horizontal="center" vertical="center"/>
    </xf>
    <xf numFmtId="164" fontId="6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/>
    <xf numFmtId="16" fontId="4" fillId="1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readingOrder="1"/>
    </xf>
    <xf numFmtId="164" fontId="6" fillId="6" borderId="1" xfId="0" applyNumberFormat="1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1" xfId="0" applyFont="1" applyFill="1" applyBorder="1" applyAlignment="1">
      <alignment horizontal="left" readingOrder="1"/>
    </xf>
    <xf numFmtId="16" fontId="0" fillId="0" borderId="0" xfId="0" applyNumberFormat="1"/>
    <xf numFmtId="164" fontId="6" fillId="13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/>
    <xf numFmtId="16" fontId="4" fillId="13" borderId="1" xfId="0" applyNumberFormat="1" applyFont="1" applyFill="1" applyBorder="1"/>
    <xf numFmtId="0" fontId="14" fillId="0" borderId="0" xfId="0" applyFont="1"/>
    <xf numFmtId="164" fontId="11" fillId="12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0" fillId="0" borderId="0" xfId="0" applyFill="1" applyBorder="1"/>
    <xf numFmtId="0" fontId="3" fillId="0" borderId="0" xfId="0" applyFont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8" fillId="15" borderId="1" xfId="0" applyFont="1" applyFill="1" applyBorder="1"/>
    <xf numFmtId="164" fontId="6" fillId="3" borderId="1" xfId="0" applyNumberFormat="1" applyFont="1" applyFill="1" applyBorder="1"/>
    <xf numFmtId="164" fontId="6" fillId="16" borderId="1" xfId="0" applyNumberFormat="1" applyFont="1" applyFill="1" applyBorder="1" applyAlignment="1">
      <alignment horizontal="center" vertical="center"/>
    </xf>
    <xf numFmtId="0" fontId="4" fillId="16" borderId="1" xfId="0" applyFont="1" applyFill="1" applyBorder="1"/>
    <xf numFmtId="16" fontId="4" fillId="16" borderId="1" xfId="0" applyNumberFormat="1" applyFont="1" applyFill="1" applyBorder="1"/>
    <xf numFmtId="164" fontId="6" fillId="17" borderId="1" xfId="0" applyNumberFormat="1" applyFont="1" applyFill="1" applyBorder="1" applyAlignment="1">
      <alignment horizontal="center" vertical="center"/>
    </xf>
    <xf numFmtId="0" fontId="4" fillId="17" borderId="1" xfId="0" applyFont="1" applyFill="1" applyBorder="1"/>
    <xf numFmtId="16" fontId="4" fillId="17" borderId="1" xfId="0" applyNumberFormat="1" applyFont="1" applyFill="1" applyBorder="1"/>
    <xf numFmtId="164" fontId="6" fillId="18" borderId="1" xfId="0" applyNumberFormat="1" applyFont="1" applyFill="1" applyBorder="1" applyAlignment="1">
      <alignment horizontal="center" vertical="center"/>
    </xf>
    <xf numFmtId="0" fontId="4" fillId="18" borderId="1" xfId="0" applyFont="1" applyFill="1" applyBorder="1"/>
    <xf numFmtId="16" fontId="4" fillId="18" borderId="1" xfId="0" applyNumberFormat="1" applyFont="1" applyFill="1" applyBorder="1"/>
    <xf numFmtId="1" fontId="5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5" fillId="19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3" fillId="25" borderId="1" xfId="0" applyFont="1" applyFill="1" applyBorder="1"/>
    <xf numFmtId="0" fontId="10" fillId="0" borderId="0" xfId="0" applyFont="1" applyBorder="1" applyAlignment="1">
      <alignment vertical="center"/>
    </xf>
    <xf numFmtId="16" fontId="10" fillId="0" borderId="0" xfId="0" applyNumberFormat="1" applyFont="1" applyBorder="1" applyAlignment="1">
      <alignment vertical="center"/>
    </xf>
    <xf numFmtId="164" fontId="16" fillId="19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12" fillId="26" borderId="1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" fontId="7" fillId="0" borderId="0" xfId="0" applyNumberFormat="1" applyFont="1" applyFill="1" applyBorder="1" applyAlignment="1">
      <alignment horizontal="center" vertical="center"/>
    </xf>
    <xf numFmtId="164" fontId="12" fillId="24" borderId="1" xfId="0" applyNumberFormat="1" applyFont="1" applyFill="1" applyBorder="1" applyAlignment="1">
      <alignment horizontal="center" vertical="center"/>
    </xf>
    <xf numFmtId="0" fontId="8" fillId="24" borderId="1" xfId="0" applyFont="1" applyFill="1" applyBorder="1"/>
    <xf numFmtId="0" fontId="8" fillId="28" borderId="1" xfId="0" applyFont="1" applyFill="1" applyBorder="1"/>
    <xf numFmtId="164" fontId="6" fillId="28" borderId="1" xfId="0" applyNumberFormat="1" applyFont="1" applyFill="1" applyBorder="1" applyAlignment="1">
      <alignment horizontal="center" vertical="center"/>
    </xf>
    <xf numFmtId="164" fontId="6" fillId="28" borderId="1" xfId="1" applyNumberFormat="1" applyFont="1" applyFill="1" applyBorder="1" applyAlignment="1">
      <alignment horizontal="center" vertical="center"/>
    </xf>
    <xf numFmtId="164" fontId="6" fillId="22" borderId="1" xfId="0" applyNumberFormat="1" applyFont="1" applyFill="1" applyBorder="1" applyAlignment="1">
      <alignment horizontal="center" vertical="center"/>
    </xf>
    <xf numFmtId="164" fontId="6" fillId="9" borderId="1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16" fontId="5" fillId="0" borderId="1" xfId="0" applyNumberFormat="1" applyFont="1" applyBorder="1" applyAlignment="1">
      <alignment vertical="center"/>
    </xf>
    <xf numFmtId="164" fontId="6" fillId="14" borderId="1" xfId="1" applyNumberFormat="1" applyFont="1" applyFill="1" applyBorder="1" applyAlignment="1">
      <alignment horizontal="center" vertical="center"/>
    </xf>
    <xf numFmtId="164" fontId="6" fillId="14" borderId="1" xfId="0" applyNumberFormat="1" applyFont="1" applyFill="1" applyBorder="1" applyAlignment="1">
      <alignment horizontal="center" vertical="center"/>
    </xf>
    <xf numFmtId="164" fontId="6" fillId="22" borderId="1" xfId="1" applyNumberFormat="1" applyFont="1" applyFill="1" applyBorder="1" applyAlignment="1">
      <alignment horizontal="center" vertical="center"/>
    </xf>
    <xf numFmtId="164" fontId="6" fillId="20" borderId="1" xfId="0" applyNumberFormat="1" applyFont="1" applyFill="1" applyBorder="1" applyAlignment="1">
      <alignment horizontal="center" vertical="center"/>
    </xf>
    <xf numFmtId="164" fontId="6" fillId="20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/>
    <xf numFmtId="164" fontId="6" fillId="25" borderId="1" xfId="0" applyNumberFormat="1" applyFont="1" applyFill="1" applyBorder="1" applyAlignment="1">
      <alignment horizontal="center" vertical="center"/>
    </xf>
    <xf numFmtId="164" fontId="17" fillId="6" borderId="1" xfId="0" applyNumberFormat="1" applyFont="1" applyFill="1" applyBorder="1" applyAlignment="1">
      <alignment horizontal="center" vertical="center"/>
    </xf>
    <xf numFmtId="164" fontId="17" fillId="6" borderId="1" xfId="1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164" fontId="17" fillId="15" borderId="1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6" fillId="21" borderId="1" xfId="0" applyNumberFormat="1" applyFont="1" applyFill="1" applyBorder="1" applyAlignment="1">
      <alignment horizontal="center" vertical="center"/>
    </xf>
    <xf numFmtId="164" fontId="6" fillId="21" borderId="1" xfId="1" applyNumberFormat="1" applyFont="1" applyFill="1" applyBorder="1" applyAlignment="1">
      <alignment horizontal="center" vertical="center"/>
    </xf>
    <xf numFmtId="164" fontId="6" fillId="23" borderId="1" xfId="0" applyNumberFormat="1" applyFont="1" applyFill="1" applyBorder="1" applyAlignment="1">
      <alignment horizontal="center" vertical="center"/>
    </xf>
    <xf numFmtId="0" fontId="4" fillId="23" borderId="1" xfId="0" applyFont="1" applyFill="1" applyBorder="1"/>
    <xf numFmtId="16" fontId="4" fillId="23" borderId="1" xfId="0" applyNumberFormat="1" applyFont="1" applyFill="1" applyBorder="1"/>
    <xf numFmtId="164" fontId="5" fillId="9" borderId="0" xfId="0" applyNumberFormat="1" applyFont="1" applyFill="1" applyBorder="1" applyAlignment="1">
      <alignment horizontal="center"/>
    </xf>
    <xf numFmtId="164" fontId="19" fillId="6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/>
    </xf>
    <xf numFmtId="0" fontId="0" fillId="9" borderId="0" xfId="0" applyFill="1"/>
    <xf numFmtId="164" fontId="11" fillId="2" borderId="1" xfId="0" applyNumberFormat="1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/>
    </xf>
    <xf numFmtId="164" fontId="11" fillId="17" borderId="1" xfId="0" applyNumberFormat="1" applyFont="1" applyFill="1" applyBorder="1" applyAlignment="1">
      <alignment horizontal="center" vertical="center"/>
    </xf>
    <xf numFmtId="0" fontId="8" fillId="29" borderId="1" xfId="0" applyFont="1" applyFill="1" applyBorder="1"/>
    <xf numFmtId="164" fontId="6" fillId="29" borderId="1" xfId="0" applyNumberFormat="1" applyFont="1" applyFill="1" applyBorder="1" applyAlignment="1">
      <alignment horizontal="center" vertical="center"/>
    </xf>
    <xf numFmtId="164" fontId="6" fillId="29" borderId="1" xfId="1" applyNumberFormat="1" applyFont="1" applyFill="1" applyBorder="1" applyAlignment="1">
      <alignment horizontal="center" vertical="center"/>
    </xf>
    <xf numFmtId="164" fontId="17" fillId="29" borderId="1" xfId="0" applyNumberFormat="1" applyFont="1" applyFill="1" applyBorder="1" applyAlignment="1">
      <alignment horizontal="center" vertical="center"/>
    </xf>
    <xf numFmtId="164" fontId="17" fillId="29" borderId="1" xfId="1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22" fillId="30" borderId="0" xfId="0" applyFont="1" applyFill="1"/>
    <xf numFmtId="164" fontId="11" fillId="28" borderId="1" xfId="1" applyNumberFormat="1" applyFont="1" applyFill="1" applyBorder="1" applyAlignment="1">
      <alignment horizontal="center" vertical="center"/>
    </xf>
    <xf numFmtId="164" fontId="19" fillId="6" borderId="1" xfId="1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1" fillId="12" borderId="1" xfId="1" applyNumberFormat="1" applyFont="1" applyFill="1" applyBorder="1" applyAlignment="1">
      <alignment horizontal="center" vertical="center"/>
    </xf>
    <xf numFmtId="0" fontId="0" fillId="31" borderId="0" xfId="0" applyFill="1"/>
    <xf numFmtId="164" fontId="6" fillId="8" borderId="1" xfId="1" applyNumberFormat="1" applyFont="1" applyFill="1" applyBorder="1" applyAlignment="1">
      <alignment horizontal="center" vertical="center"/>
    </xf>
    <xf numFmtId="164" fontId="11" fillId="8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4" fillId="28" borderId="1" xfId="0" applyNumberFormat="1" applyFont="1" applyFill="1" applyBorder="1" applyAlignment="1">
      <alignment horizontal="center"/>
    </xf>
    <xf numFmtId="0" fontId="4" fillId="27" borderId="1" xfId="0" applyFont="1" applyFill="1" applyBorder="1"/>
    <xf numFmtId="16" fontId="4" fillId="27" borderId="1" xfId="0" applyNumberFormat="1" applyFont="1" applyFill="1" applyBorder="1"/>
    <xf numFmtId="164" fontId="6" fillId="20" borderId="1" xfId="0" applyNumberFormat="1" applyFont="1" applyFill="1" applyBorder="1" applyAlignment="1">
      <alignment horizontal="center"/>
    </xf>
    <xf numFmtId="164" fontId="5" fillId="29" borderId="1" xfId="0" applyNumberFormat="1" applyFont="1" applyFill="1" applyBorder="1" applyAlignment="1">
      <alignment horizontal="center"/>
    </xf>
    <xf numFmtId="164" fontId="11" fillId="22" borderId="1" xfId="1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/>
    </xf>
    <xf numFmtId="1" fontId="17" fillId="15" borderId="1" xfId="0" applyNumberFormat="1" applyFont="1" applyFill="1" applyBorder="1"/>
    <xf numFmtId="1" fontId="17" fillId="28" borderId="1" xfId="0" applyNumberFormat="1" applyFont="1" applyFill="1" applyBorder="1"/>
    <xf numFmtId="1" fontId="6" fillId="28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9" borderId="1" xfId="0" applyFont="1" applyFill="1" applyBorder="1" applyAlignment="1">
      <alignment horizontal="center"/>
    </xf>
    <xf numFmtId="16" fontId="10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64" fontId="11" fillId="13" borderId="1" xfId="0" applyNumberFormat="1" applyFont="1" applyFill="1" applyBorder="1" applyAlignment="1">
      <alignment horizontal="center" vertical="center"/>
    </xf>
    <xf numFmtId="164" fontId="11" fillId="16" borderId="1" xfId="0" applyNumberFormat="1" applyFont="1" applyFill="1" applyBorder="1" applyAlignment="1">
      <alignment horizontal="center" vertical="center"/>
    </xf>
    <xf numFmtId="164" fontId="24" fillId="8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textRotation="45"/>
    </xf>
    <xf numFmtId="1" fontId="7" fillId="0" borderId="3" xfId="0" applyNumberFormat="1" applyFont="1" applyFill="1" applyBorder="1" applyAlignment="1">
      <alignment horizontal="center" vertical="center" textRotation="45"/>
    </xf>
    <xf numFmtId="1" fontId="7" fillId="0" borderId="6" xfId="0" applyNumberFormat="1" applyFont="1" applyFill="1" applyBorder="1" applyAlignment="1">
      <alignment horizontal="center" vertical="center" textRotation="45"/>
    </xf>
    <xf numFmtId="0" fontId="7" fillId="0" borderId="5" xfId="0" applyFont="1" applyBorder="1" applyAlignment="1">
      <alignment horizontal="center"/>
    </xf>
    <xf numFmtId="164" fontId="4" fillId="6" borderId="1" xfId="0" applyNumberFormat="1" applyFont="1" applyFill="1" applyBorder="1" applyAlignment="1">
      <alignment horizontal="center" vertical="center"/>
    </xf>
    <xf numFmtId="164" fontId="11" fillId="9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66FFFF"/>
      <color rgb="FFFF99FF"/>
      <color rgb="FFFF6600"/>
      <color rgb="FF5FF371"/>
      <color rgb="FFFFFF99"/>
      <color rgb="FFFFCC00"/>
      <color rgb="FF00FF99"/>
      <color rgb="FFCC271A"/>
      <color rgb="FF6ED0A1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54"/>
  <sheetViews>
    <sheetView zoomScaleNormal="100" workbookViewId="0">
      <pane xSplit="2" ySplit="4" topLeftCell="N21" activePane="bottomRight" state="frozen"/>
      <selection pane="topRight" activeCell="C1" sqref="C1"/>
      <selection pane="bottomLeft" activeCell="A5" sqref="A5"/>
      <selection pane="bottomRight" activeCell="N28" sqref="N28"/>
    </sheetView>
  </sheetViews>
  <sheetFormatPr baseColWidth="10" defaultRowHeight="15" x14ac:dyDescent="0.25"/>
  <cols>
    <col min="1" max="1" width="3.28515625" customWidth="1"/>
    <col min="2" max="2" width="31.5703125" customWidth="1"/>
    <col min="3" max="5" width="3.42578125" customWidth="1"/>
    <col min="6" max="9" width="3.42578125" style="39" customWidth="1"/>
    <col min="10" max="13" width="3.7109375" style="41" customWidth="1"/>
    <col min="14" max="15" width="5.28515625" style="41" customWidth="1"/>
    <col min="16" max="16" width="1.28515625" style="41" customWidth="1"/>
    <col min="17" max="17" width="3.5703125" customWidth="1"/>
    <col min="18" max="18" width="45" customWidth="1"/>
    <col min="19" max="19" width="7.85546875" customWidth="1"/>
  </cols>
  <sheetData>
    <row r="1" spans="1:19" x14ac:dyDescent="0.25">
      <c r="A1" s="175" t="s">
        <v>14</v>
      </c>
      <c r="B1" s="175"/>
      <c r="C1" s="175"/>
      <c r="D1" s="175"/>
      <c r="E1" s="175"/>
      <c r="F1" s="175"/>
      <c r="G1" s="175"/>
      <c r="H1" s="175"/>
      <c r="I1" s="175"/>
    </row>
    <row r="2" spans="1:19" x14ac:dyDescent="0.25">
      <c r="A2" s="175" t="s">
        <v>42</v>
      </c>
      <c r="B2" s="175"/>
      <c r="C2" s="175"/>
      <c r="D2" s="175"/>
      <c r="E2" s="175"/>
      <c r="F2" s="175"/>
      <c r="G2" s="175"/>
      <c r="H2" s="175"/>
      <c r="I2" s="175"/>
    </row>
    <row r="3" spans="1:19" x14ac:dyDescent="0.25">
      <c r="A3" s="175" t="s">
        <v>3</v>
      </c>
      <c r="B3" s="175"/>
      <c r="C3" s="175"/>
      <c r="D3" s="175"/>
      <c r="E3" s="175"/>
      <c r="F3" s="175"/>
      <c r="G3" s="175"/>
      <c r="H3" s="175"/>
      <c r="I3" s="175"/>
    </row>
    <row r="4" spans="1:19" x14ac:dyDescent="0.25">
      <c r="A4" s="175" t="s">
        <v>253</v>
      </c>
      <c r="B4" s="175"/>
      <c r="C4" s="175"/>
      <c r="D4" s="175"/>
      <c r="E4" s="175"/>
      <c r="F4" s="175"/>
      <c r="G4" s="175"/>
      <c r="H4" s="175"/>
      <c r="I4" s="175"/>
    </row>
    <row r="5" spans="1:19" x14ac:dyDescent="0.25">
      <c r="A5" s="21"/>
      <c r="B5" s="21"/>
      <c r="C5" s="22"/>
      <c r="D5" s="22"/>
      <c r="E5" s="22"/>
      <c r="F5" s="43"/>
      <c r="G5" s="43"/>
      <c r="H5" s="43"/>
      <c r="I5" s="43"/>
    </row>
    <row r="6" spans="1:19" x14ac:dyDescent="0.25">
      <c r="A6" s="176" t="s">
        <v>0</v>
      </c>
      <c r="B6" s="176" t="s">
        <v>1</v>
      </c>
      <c r="C6" s="177" t="s">
        <v>11</v>
      </c>
      <c r="D6" s="178"/>
      <c r="E6" s="178"/>
      <c r="F6" s="178"/>
      <c r="G6" s="178"/>
      <c r="H6" s="178"/>
      <c r="I6" s="178"/>
      <c r="J6" s="173" t="s">
        <v>237</v>
      </c>
      <c r="K6" s="174"/>
      <c r="L6" s="174"/>
      <c r="M6" s="125"/>
      <c r="N6" s="9" t="s">
        <v>12</v>
      </c>
      <c r="O6" s="9" t="s">
        <v>301</v>
      </c>
      <c r="P6" s="92"/>
    </row>
    <row r="7" spans="1:19" x14ac:dyDescent="0.25">
      <c r="A7" s="176"/>
      <c r="B7" s="176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10" t="s">
        <v>10</v>
      </c>
      <c r="O7" s="10" t="s">
        <v>302</v>
      </c>
      <c r="P7" s="93"/>
    </row>
    <row r="8" spans="1:19" x14ac:dyDescent="0.25">
      <c r="A8" s="1">
        <v>1</v>
      </c>
      <c r="B8" s="14" t="s">
        <v>134</v>
      </c>
      <c r="C8" s="48">
        <v>3</v>
      </c>
      <c r="D8" s="49">
        <v>5</v>
      </c>
      <c r="E8" s="49">
        <v>4.5</v>
      </c>
      <c r="F8" s="49">
        <v>4</v>
      </c>
      <c r="G8" s="49">
        <v>4.5</v>
      </c>
      <c r="H8" s="49">
        <v>4.8</v>
      </c>
      <c r="I8" s="49">
        <v>5</v>
      </c>
      <c r="J8" s="88">
        <v>4</v>
      </c>
      <c r="K8" s="88">
        <v>2.8</v>
      </c>
      <c r="L8" s="88">
        <v>1</v>
      </c>
      <c r="M8" s="88">
        <v>1</v>
      </c>
      <c r="N8" s="89">
        <f>SUM(C8:M8)/11</f>
        <v>3.5999999999999996</v>
      </c>
      <c r="O8" s="162"/>
      <c r="P8" s="90"/>
      <c r="Q8" s="25">
        <v>1</v>
      </c>
      <c r="R8" s="157" t="s">
        <v>269</v>
      </c>
      <c r="S8" s="158">
        <v>41899</v>
      </c>
    </row>
    <row r="9" spans="1:19" x14ac:dyDescent="0.25">
      <c r="A9" s="1">
        <v>2</v>
      </c>
      <c r="B9" s="14" t="s">
        <v>135</v>
      </c>
      <c r="C9" s="48">
        <v>5</v>
      </c>
      <c r="D9" s="49">
        <v>1</v>
      </c>
      <c r="E9" s="49">
        <v>4.5</v>
      </c>
      <c r="F9" s="49">
        <v>4</v>
      </c>
      <c r="G9" s="49">
        <v>4.5</v>
      </c>
      <c r="H9" s="49">
        <v>4.8</v>
      </c>
      <c r="I9" s="49">
        <v>1</v>
      </c>
      <c r="J9" s="88">
        <v>1</v>
      </c>
      <c r="K9" s="88">
        <v>1</v>
      </c>
      <c r="L9" s="88">
        <v>1</v>
      </c>
      <c r="M9" s="88">
        <v>1</v>
      </c>
      <c r="N9" s="94">
        <f>SUM(C9:M9)/11</f>
        <v>2.6181818181818182</v>
      </c>
      <c r="O9" s="162"/>
      <c r="P9" s="90"/>
      <c r="Q9" s="25">
        <v>2</v>
      </c>
      <c r="R9" s="157" t="s">
        <v>270</v>
      </c>
      <c r="S9" s="158">
        <v>41906</v>
      </c>
    </row>
    <row r="10" spans="1:19" x14ac:dyDescent="0.25">
      <c r="A10" s="1">
        <v>3</v>
      </c>
      <c r="B10" s="74" t="s">
        <v>224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163"/>
      <c r="P10" s="90"/>
      <c r="Q10" s="25">
        <v>3</v>
      </c>
      <c r="R10" s="157" t="s">
        <v>271</v>
      </c>
      <c r="S10" s="158">
        <v>41913</v>
      </c>
    </row>
    <row r="11" spans="1:19" x14ac:dyDescent="0.25">
      <c r="A11" s="1">
        <v>4</v>
      </c>
      <c r="B11" s="14" t="s">
        <v>136</v>
      </c>
      <c r="C11" s="49">
        <v>3</v>
      </c>
      <c r="D11" s="49">
        <v>4.7</v>
      </c>
      <c r="E11" s="49">
        <v>4.5</v>
      </c>
      <c r="F11" s="49">
        <v>4</v>
      </c>
      <c r="G11" s="49">
        <v>4.5</v>
      </c>
      <c r="H11" s="49">
        <v>4.8</v>
      </c>
      <c r="I11" s="49">
        <v>5</v>
      </c>
      <c r="J11" s="88">
        <v>2.8</v>
      </c>
      <c r="K11" s="88">
        <v>2.8</v>
      </c>
      <c r="L11" s="88">
        <v>1</v>
      </c>
      <c r="M11" s="88">
        <v>1</v>
      </c>
      <c r="N11" s="89">
        <f>SUM(C11:M11)/11</f>
        <v>3.463636363636363</v>
      </c>
      <c r="O11" s="162"/>
      <c r="P11" s="90"/>
      <c r="Q11" s="25">
        <v>4</v>
      </c>
      <c r="R11" s="157" t="s">
        <v>264</v>
      </c>
      <c r="S11" s="158">
        <v>41907</v>
      </c>
    </row>
    <row r="12" spans="1:19" x14ac:dyDescent="0.25">
      <c r="A12" s="1">
        <v>5</v>
      </c>
      <c r="B12" s="14" t="s">
        <v>137</v>
      </c>
      <c r="C12" s="48">
        <v>3</v>
      </c>
      <c r="D12" s="49">
        <v>1</v>
      </c>
      <c r="E12" s="49">
        <v>4</v>
      </c>
      <c r="F12" s="49">
        <v>4</v>
      </c>
      <c r="G12" s="49">
        <v>1</v>
      </c>
      <c r="H12" s="49">
        <v>4.8</v>
      </c>
      <c r="I12" s="49">
        <v>1</v>
      </c>
      <c r="J12" s="88">
        <v>1</v>
      </c>
      <c r="K12" s="88">
        <v>1</v>
      </c>
      <c r="L12" s="88">
        <v>1</v>
      </c>
      <c r="M12" s="88">
        <v>1</v>
      </c>
      <c r="N12" s="94">
        <f>SUM(C12:M12)/11</f>
        <v>2.0727272727272728</v>
      </c>
      <c r="O12" s="162">
        <v>4</v>
      </c>
      <c r="P12" s="90"/>
      <c r="Q12" s="25">
        <v>5</v>
      </c>
      <c r="R12" s="157" t="s">
        <v>272</v>
      </c>
      <c r="S12" s="158">
        <v>41927</v>
      </c>
    </row>
    <row r="13" spans="1:19" x14ac:dyDescent="0.25">
      <c r="A13" s="1">
        <v>6</v>
      </c>
      <c r="B13" s="14" t="s">
        <v>138</v>
      </c>
      <c r="C13" s="48">
        <v>5</v>
      </c>
      <c r="D13" s="49">
        <v>4.7</v>
      </c>
      <c r="E13" s="49">
        <v>4.5</v>
      </c>
      <c r="F13" s="49">
        <v>4</v>
      </c>
      <c r="G13" s="49">
        <v>4.5</v>
      </c>
      <c r="H13" s="49">
        <v>4.8</v>
      </c>
      <c r="I13" s="49">
        <v>1</v>
      </c>
      <c r="J13" s="88">
        <v>1</v>
      </c>
      <c r="K13" s="88">
        <v>1</v>
      </c>
      <c r="L13" s="88">
        <v>1</v>
      </c>
      <c r="M13" s="88">
        <v>1</v>
      </c>
      <c r="N13" s="89">
        <f>SUM(C13:M13)/11</f>
        <v>2.9545454545454546</v>
      </c>
      <c r="O13" s="162"/>
      <c r="P13" s="90"/>
      <c r="Q13" s="25">
        <v>6</v>
      </c>
      <c r="R13" s="157" t="s">
        <v>273</v>
      </c>
      <c r="S13" s="158">
        <v>41934</v>
      </c>
    </row>
    <row r="14" spans="1:19" x14ac:dyDescent="0.25">
      <c r="A14" s="1">
        <v>7</v>
      </c>
      <c r="B14" s="14" t="s">
        <v>241</v>
      </c>
      <c r="C14" s="48">
        <v>4</v>
      </c>
      <c r="D14" s="49">
        <v>3.7</v>
      </c>
      <c r="E14" s="49">
        <v>4.2</v>
      </c>
      <c r="F14" s="49">
        <v>4</v>
      </c>
      <c r="G14" s="49">
        <v>4</v>
      </c>
      <c r="H14" s="49">
        <v>4.8</v>
      </c>
      <c r="I14" s="49">
        <v>3.3</v>
      </c>
      <c r="J14" s="88">
        <v>4.5</v>
      </c>
      <c r="K14" s="88">
        <v>4.5</v>
      </c>
      <c r="L14" s="88">
        <v>1</v>
      </c>
      <c r="M14" s="88">
        <v>1</v>
      </c>
      <c r="N14" s="89">
        <f>SUM(C14:M14)/11</f>
        <v>3.5454545454545454</v>
      </c>
      <c r="O14" s="162"/>
      <c r="P14" s="90"/>
      <c r="Q14" s="25">
        <v>7</v>
      </c>
      <c r="R14" s="157" t="s">
        <v>294</v>
      </c>
      <c r="S14" s="158">
        <v>41920</v>
      </c>
    </row>
    <row r="15" spans="1:19" x14ac:dyDescent="0.25">
      <c r="A15" s="1">
        <v>8</v>
      </c>
      <c r="B15" s="14" t="s">
        <v>139</v>
      </c>
      <c r="C15" s="48">
        <v>5</v>
      </c>
      <c r="D15" s="49">
        <v>1</v>
      </c>
      <c r="E15" s="49">
        <v>4</v>
      </c>
      <c r="F15" s="49">
        <v>4</v>
      </c>
      <c r="G15" s="49">
        <v>3.7</v>
      </c>
      <c r="H15" s="49">
        <v>4.8</v>
      </c>
      <c r="I15" s="49">
        <v>1</v>
      </c>
      <c r="J15" s="88">
        <v>1</v>
      </c>
      <c r="K15" s="88">
        <v>1</v>
      </c>
      <c r="L15" s="88">
        <v>1</v>
      </c>
      <c r="M15" s="88">
        <v>1</v>
      </c>
      <c r="N15" s="94">
        <f>SUM(C15:M15)/11</f>
        <v>2.5</v>
      </c>
      <c r="O15" s="162">
        <v>2</v>
      </c>
      <c r="P15" s="90"/>
      <c r="Q15" s="25">
        <v>8</v>
      </c>
      <c r="R15" s="157" t="s">
        <v>295</v>
      </c>
      <c r="S15" s="158">
        <v>41927</v>
      </c>
    </row>
    <row r="16" spans="1:19" x14ac:dyDescent="0.25">
      <c r="A16" s="1">
        <v>9</v>
      </c>
      <c r="B16" s="106" t="s">
        <v>140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64"/>
      <c r="P16" s="90"/>
      <c r="Q16" s="25">
        <v>9</v>
      </c>
      <c r="R16" s="157" t="s">
        <v>296</v>
      </c>
      <c r="S16" s="158">
        <v>41934</v>
      </c>
    </row>
    <row r="17" spans="1:19" x14ac:dyDescent="0.25">
      <c r="A17" s="1">
        <v>10</v>
      </c>
      <c r="B17" s="106" t="s">
        <v>141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64"/>
      <c r="P17" s="90"/>
      <c r="Q17" s="25">
        <v>10</v>
      </c>
      <c r="R17" s="157" t="s">
        <v>297</v>
      </c>
      <c r="S17" s="158">
        <v>41941</v>
      </c>
    </row>
    <row r="18" spans="1:19" x14ac:dyDescent="0.25">
      <c r="A18" s="1">
        <v>11</v>
      </c>
      <c r="B18" s="106" t="s">
        <v>171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64"/>
      <c r="P18" s="90"/>
      <c r="Q18" s="25">
        <v>11</v>
      </c>
      <c r="R18" s="157" t="s">
        <v>298</v>
      </c>
      <c r="S18" s="158">
        <v>41948</v>
      </c>
    </row>
    <row r="19" spans="1:19" x14ac:dyDescent="0.25">
      <c r="A19" s="1">
        <v>12</v>
      </c>
      <c r="B19" s="14" t="s">
        <v>142</v>
      </c>
      <c r="C19" s="49">
        <v>5</v>
      </c>
      <c r="D19" s="49">
        <v>4.7</v>
      </c>
      <c r="E19" s="49">
        <v>4.5</v>
      </c>
      <c r="F19" s="49">
        <v>4</v>
      </c>
      <c r="G19" s="49">
        <v>1</v>
      </c>
      <c r="H19" s="49">
        <v>4.8</v>
      </c>
      <c r="I19" s="49">
        <v>1</v>
      </c>
      <c r="J19" s="88">
        <v>1</v>
      </c>
      <c r="K19" s="88">
        <v>1</v>
      </c>
      <c r="L19" s="88">
        <v>1</v>
      </c>
      <c r="M19" s="88">
        <v>1</v>
      </c>
      <c r="N19" s="94">
        <f t="shared" ref="N19:N26" si="0">SUM(C19:M19)/11</f>
        <v>2.6363636363636362</v>
      </c>
      <c r="O19" s="162">
        <v>2</v>
      </c>
      <c r="P19" s="90"/>
      <c r="Q19" s="41"/>
      <c r="R19" s="41"/>
    </row>
    <row r="20" spans="1:19" x14ac:dyDescent="0.25">
      <c r="A20" s="1">
        <v>13</v>
      </c>
      <c r="B20" s="14" t="s">
        <v>143</v>
      </c>
      <c r="C20" s="48">
        <v>3</v>
      </c>
      <c r="D20" s="49">
        <v>5</v>
      </c>
      <c r="E20" s="49">
        <v>4.2</v>
      </c>
      <c r="F20" s="49">
        <v>4</v>
      </c>
      <c r="G20" s="49">
        <v>1</v>
      </c>
      <c r="H20" s="49">
        <v>1</v>
      </c>
      <c r="I20" s="49">
        <v>1</v>
      </c>
      <c r="J20" s="88">
        <v>1</v>
      </c>
      <c r="K20" s="88">
        <v>1</v>
      </c>
      <c r="L20" s="88">
        <v>1</v>
      </c>
      <c r="M20" s="88">
        <v>1</v>
      </c>
      <c r="N20" s="94">
        <f t="shared" si="0"/>
        <v>2.1090909090909089</v>
      </c>
      <c r="O20" s="162">
        <v>4</v>
      </c>
      <c r="P20" s="90"/>
      <c r="Q20" s="41"/>
      <c r="R20" s="41"/>
    </row>
    <row r="21" spans="1:19" x14ac:dyDescent="0.25">
      <c r="A21" s="1">
        <v>14</v>
      </c>
      <c r="B21" s="14" t="s">
        <v>144</v>
      </c>
      <c r="C21" s="49">
        <v>5</v>
      </c>
      <c r="D21" s="49">
        <v>5</v>
      </c>
      <c r="E21" s="49">
        <v>4.5</v>
      </c>
      <c r="F21" s="49">
        <v>4</v>
      </c>
      <c r="G21" s="49">
        <v>4</v>
      </c>
      <c r="H21" s="49">
        <v>4.8</v>
      </c>
      <c r="I21" s="155">
        <v>1.5</v>
      </c>
      <c r="J21" s="88">
        <v>1</v>
      </c>
      <c r="K21" s="88">
        <v>1</v>
      </c>
      <c r="L21" s="88">
        <v>1</v>
      </c>
      <c r="M21" s="88">
        <v>1</v>
      </c>
      <c r="N21" s="89">
        <f t="shared" si="0"/>
        <v>2.9818181818181815</v>
      </c>
      <c r="O21" s="162"/>
      <c r="P21" s="131"/>
      <c r="Q21" s="41"/>
      <c r="R21" s="41"/>
    </row>
    <row r="22" spans="1:19" x14ac:dyDescent="0.25">
      <c r="A22" s="1">
        <v>15</v>
      </c>
      <c r="B22" s="14" t="s">
        <v>145</v>
      </c>
      <c r="C22" s="48">
        <v>4</v>
      </c>
      <c r="D22" s="49">
        <v>4.5</v>
      </c>
      <c r="E22" s="49">
        <v>4.2</v>
      </c>
      <c r="F22" s="49">
        <v>4</v>
      </c>
      <c r="G22" s="49">
        <v>4.5</v>
      </c>
      <c r="H22" s="49">
        <v>4.8</v>
      </c>
      <c r="I22" s="49">
        <v>1</v>
      </c>
      <c r="J22" s="88">
        <v>1</v>
      </c>
      <c r="K22" s="88">
        <v>1</v>
      </c>
      <c r="L22" s="88">
        <v>1</v>
      </c>
      <c r="M22" s="88">
        <v>1</v>
      </c>
      <c r="N22" s="94">
        <f t="shared" si="0"/>
        <v>2.8181818181818183</v>
      </c>
      <c r="O22" s="162"/>
      <c r="P22" s="90"/>
      <c r="Q22" s="41"/>
      <c r="R22" s="41"/>
    </row>
    <row r="23" spans="1:19" x14ac:dyDescent="0.25">
      <c r="A23" s="1">
        <v>16</v>
      </c>
      <c r="B23" s="14" t="s">
        <v>226</v>
      </c>
      <c r="C23" s="48">
        <v>5</v>
      </c>
      <c r="D23" s="49">
        <v>4</v>
      </c>
      <c r="E23" s="49">
        <v>4</v>
      </c>
      <c r="F23" s="49">
        <v>1</v>
      </c>
      <c r="G23" s="49">
        <v>1</v>
      </c>
      <c r="H23" s="49">
        <v>4.8</v>
      </c>
      <c r="I23" s="49">
        <v>1</v>
      </c>
      <c r="J23" s="88">
        <v>1</v>
      </c>
      <c r="K23" s="88">
        <v>1</v>
      </c>
      <c r="L23" s="88">
        <v>1</v>
      </c>
      <c r="M23" s="88">
        <v>1</v>
      </c>
      <c r="N23" s="94">
        <f t="shared" si="0"/>
        <v>2.2545454545454544</v>
      </c>
      <c r="O23" s="162">
        <v>2</v>
      </c>
      <c r="P23" s="90"/>
      <c r="Q23" s="41"/>
      <c r="R23" s="41"/>
    </row>
    <row r="24" spans="1:19" x14ac:dyDescent="0.25">
      <c r="A24" s="1">
        <v>17</v>
      </c>
      <c r="B24" s="14" t="s">
        <v>225</v>
      </c>
      <c r="C24" s="48">
        <v>5</v>
      </c>
      <c r="D24" s="49">
        <v>1</v>
      </c>
      <c r="E24" s="49">
        <v>4.2</v>
      </c>
      <c r="F24" s="49">
        <v>4</v>
      </c>
      <c r="G24" s="49">
        <v>4</v>
      </c>
      <c r="H24" s="49">
        <v>4.5</v>
      </c>
      <c r="I24" s="49">
        <v>4</v>
      </c>
      <c r="J24" s="88">
        <v>4</v>
      </c>
      <c r="K24" s="88">
        <v>3</v>
      </c>
      <c r="L24" s="88">
        <v>4.5</v>
      </c>
      <c r="M24" s="88">
        <v>4</v>
      </c>
      <c r="N24" s="89">
        <f t="shared" si="0"/>
        <v>3.8363636363636364</v>
      </c>
      <c r="O24" s="162"/>
      <c r="P24" s="90"/>
      <c r="Q24" s="41"/>
      <c r="R24" s="41"/>
    </row>
    <row r="25" spans="1:19" x14ac:dyDescent="0.25">
      <c r="A25" s="1">
        <v>18</v>
      </c>
      <c r="B25" s="14" t="s">
        <v>146</v>
      </c>
      <c r="C25" s="48">
        <v>4</v>
      </c>
      <c r="D25" s="48">
        <v>5</v>
      </c>
      <c r="E25" s="48">
        <v>2</v>
      </c>
      <c r="F25" s="48">
        <v>4</v>
      </c>
      <c r="G25" s="48">
        <v>3.7</v>
      </c>
      <c r="H25" s="48">
        <v>4.8</v>
      </c>
      <c r="I25" s="49">
        <v>1</v>
      </c>
      <c r="J25" s="88">
        <v>1</v>
      </c>
      <c r="K25" s="88">
        <v>1</v>
      </c>
      <c r="L25" s="88">
        <v>1</v>
      </c>
      <c r="M25" s="88">
        <v>1</v>
      </c>
      <c r="N25" s="94">
        <f t="shared" si="0"/>
        <v>2.5909090909090908</v>
      </c>
      <c r="O25" s="162"/>
      <c r="P25" s="90"/>
      <c r="Q25" s="41"/>
      <c r="R25" s="41"/>
    </row>
    <row r="26" spans="1:19" x14ac:dyDescent="0.25">
      <c r="A26" s="1">
        <v>19</v>
      </c>
      <c r="B26" s="14" t="s">
        <v>147</v>
      </c>
      <c r="C26" s="48">
        <v>3</v>
      </c>
      <c r="D26" s="49">
        <v>3.2</v>
      </c>
      <c r="E26" s="49">
        <v>4.5</v>
      </c>
      <c r="F26" s="49">
        <v>4</v>
      </c>
      <c r="G26" s="49">
        <v>4.5</v>
      </c>
      <c r="H26" s="49">
        <v>4.8</v>
      </c>
      <c r="I26" s="49">
        <v>5</v>
      </c>
      <c r="J26" s="88">
        <v>4.5</v>
      </c>
      <c r="K26" s="88">
        <v>3.5</v>
      </c>
      <c r="L26" s="88">
        <v>1</v>
      </c>
      <c r="M26" s="88">
        <v>1</v>
      </c>
      <c r="N26" s="89">
        <f t="shared" si="0"/>
        <v>3.5454545454545454</v>
      </c>
      <c r="O26" s="162"/>
      <c r="P26" s="90"/>
      <c r="Q26" s="41"/>
      <c r="R26" s="41"/>
    </row>
    <row r="27" spans="1:19" x14ac:dyDescent="0.25">
      <c r="A27" s="1">
        <v>20</v>
      </c>
      <c r="B27" s="74" t="s">
        <v>148</v>
      </c>
      <c r="C27" s="108"/>
      <c r="D27" s="107"/>
      <c r="E27" s="107"/>
      <c r="F27" s="107"/>
      <c r="G27" s="107"/>
      <c r="H27" s="107"/>
      <c r="I27" s="107"/>
      <c r="J27" s="156"/>
      <c r="K27" s="156"/>
      <c r="L27" s="156"/>
      <c r="M27" s="156"/>
      <c r="N27" s="156"/>
      <c r="O27" s="165"/>
      <c r="P27" s="90"/>
      <c r="Q27" s="41"/>
      <c r="R27" s="41"/>
    </row>
    <row r="28" spans="1:19" x14ac:dyDescent="0.25">
      <c r="A28" s="1">
        <v>21</v>
      </c>
      <c r="B28" s="14" t="s">
        <v>149</v>
      </c>
      <c r="C28" s="48">
        <v>3</v>
      </c>
      <c r="D28" s="49">
        <v>1</v>
      </c>
      <c r="E28" s="49">
        <v>4.5</v>
      </c>
      <c r="F28" s="49">
        <v>4</v>
      </c>
      <c r="G28" s="49">
        <v>4.5</v>
      </c>
      <c r="H28" s="49">
        <v>4.8</v>
      </c>
      <c r="I28" s="49">
        <v>1</v>
      </c>
      <c r="J28" s="88">
        <v>1</v>
      </c>
      <c r="K28" s="88">
        <v>1</v>
      </c>
      <c r="L28" s="88">
        <v>1</v>
      </c>
      <c r="M28" s="88">
        <v>1</v>
      </c>
      <c r="N28" s="94">
        <f>SUM(C28:M28)/11</f>
        <v>2.4363636363636365</v>
      </c>
      <c r="O28" s="162"/>
      <c r="P28" s="90"/>
      <c r="Q28" s="41"/>
      <c r="R28" s="41"/>
    </row>
    <row r="29" spans="1:19" x14ac:dyDescent="0.25">
      <c r="A29" s="1">
        <v>22</v>
      </c>
      <c r="B29" s="14" t="s">
        <v>150</v>
      </c>
      <c r="C29" s="48">
        <v>5</v>
      </c>
      <c r="D29" s="49">
        <v>1</v>
      </c>
      <c r="E29" s="49">
        <v>4.2</v>
      </c>
      <c r="F29" s="49">
        <v>4</v>
      </c>
      <c r="G29" s="49">
        <v>4</v>
      </c>
      <c r="H29" s="49">
        <v>4.8</v>
      </c>
      <c r="I29" s="49">
        <v>1</v>
      </c>
      <c r="J29" s="88">
        <v>1</v>
      </c>
      <c r="K29" s="88">
        <v>1</v>
      </c>
      <c r="L29" s="88">
        <v>1</v>
      </c>
      <c r="M29" s="88">
        <v>1</v>
      </c>
      <c r="N29" s="94">
        <f>SUM(C29:M29)/11</f>
        <v>2.5454545454545454</v>
      </c>
      <c r="O29" s="162">
        <v>2</v>
      </c>
      <c r="P29" s="90"/>
      <c r="Q29" s="41"/>
      <c r="R29" s="41"/>
    </row>
    <row r="30" spans="1:19" x14ac:dyDescent="0.25">
      <c r="A30" s="1">
        <v>23</v>
      </c>
      <c r="B30" s="106" t="s">
        <v>151</v>
      </c>
      <c r="C30" s="108"/>
      <c r="D30" s="108"/>
      <c r="E30" s="146"/>
      <c r="F30" s="146"/>
      <c r="G30" s="108"/>
      <c r="H30" s="108"/>
      <c r="I30" s="108"/>
      <c r="J30" s="156"/>
      <c r="K30" s="156"/>
      <c r="L30" s="156"/>
      <c r="M30" s="156"/>
      <c r="N30" s="156"/>
      <c r="O30" s="165"/>
      <c r="P30" s="90"/>
      <c r="Q30" s="41"/>
      <c r="R30" s="41"/>
    </row>
    <row r="31" spans="1:19" x14ac:dyDescent="0.25">
      <c r="A31" s="1">
        <v>24</v>
      </c>
      <c r="B31" s="14" t="s">
        <v>152</v>
      </c>
      <c r="C31" s="49">
        <v>5</v>
      </c>
      <c r="D31" s="48">
        <v>1</v>
      </c>
      <c r="E31" s="48">
        <v>4.2</v>
      </c>
      <c r="F31" s="48">
        <v>4</v>
      </c>
      <c r="G31" s="48">
        <v>4.5</v>
      </c>
      <c r="H31" s="48">
        <v>4.8</v>
      </c>
      <c r="I31" s="48">
        <v>5</v>
      </c>
      <c r="J31" s="88">
        <v>5</v>
      </c>
      <c r="K31" s="88">
        <v>5</v>
      </c>
      <c r="L31" s="88">
        <v>5</v>
      </c>
      <c r="M31" s="88">
        <v>5</v>
      </c>
      <c r="N31" s="89">
        <f t="shared" ref="N31:N37" si="1">SUM(C31:M31)/11</f>
        <v>4.4090909090909092</v>
      </c>
      <c r="O31" s="162"/>
      <c r="P31" s="90"/>
      <c r="Q31" s="41"/>
      <c r="R31" s="41"/>
    </row>
    <row r="32" spans="1:19" x14ac:dyDescent="0.25">
      <c r="A32" s="1">
        <v>25</v>
      </c>
      <c r="B32" s="14" t="s">
        <v>153</v>
      </c>
      <c r="C32" s="48">
        <v>5</v>
      </c>
      <c r="D32" s="48">
        <v>1</v>
      </c>
      <c r="E32" s="48">
        <v>4</v>
      </c>
      <c r="F32" s="48">
        <v>4</v>
      </c>
      <c r="G32" s="48">
        <v>1</v>
      </c>
      <c r="H32" s="48">
        <v>4.8</v>
      </c>
      <c r="I32" s="49">
        <v>1</v>
      </c>
      <c r="J32" s="88">
        <v>1</v>
      </c>
      <c r="K32" s="88">
        <v>1</v>
      </c>
      <c r="L32" s="88">
        <v>1</v>
      </c>
      <c r="M32" s="88">
        <v>1</v>
      </c>
      <c r="N32" s="94">
        <f t="shared" si="1"/>
        <v>2.2545454545454544</v>
      </c>
      <c r="O32" s="162">
        <v>4</v>
      </c>
      <c r="P32" s="90"/>
      <c r="Q32" s="41"/>
      <c r="R32" s="41"/>
    </row>
    <row r="33" spans="1:18" x14ac:dyDescent="0.25">
      <c r="A33" s="1">
        <v>26</v>
      </c>
      <c r="B33" s="14" t="s">
        <v>154</v>
      </c>
      <c r="C33" s="48">
        <v>5</v>
      </c>
      <c r="D33" s="48">
        <v>1</v>
      </c>
      <c r="E33" s="48">
        <v>4</v>
      </c>
      <c r="F33" s="48">
        <v>4</v>
      </c>
      <c r="G33" s="48">
        <v>4</v>
      </c>
      <c r="H33" s="48">
        <v>4.8</v>
      </c>
      <c r="I33" s="49">
        <v>1</v>
      </c>
      <c r="J33" s="88">
        <v>1</v>
      </c>
      <c r="K33" s="88">
        <v>1</v>
      </c>
      <c r="L33" s="88">
        <v>1</v>
      </c>
      <c r="M33" s="88">
        <v>1</v>
      </c>
      <c r="N33" s="94">
        <f t="shared" si="1"/>
        <v>2.5272727272727273</v>
      </c>
      <c r="O33" s="162"/>
      <c r="P33" s="90"/>
      <c r="Q33" s="41"/>
      <c r="R33" s="41"/>
    </row>
    <row r="34" spans="1:18" x14ac:dyDescent="0.25">
      <c r="A34" s="1">
        <v>27</v>
      </c>
      <c r="B34" s="14" t="s">
        <v>155</v>
      </c>
      <c r="C34" s="48">
        <v>4</v>
      </c>
      <c r="D34" s="49">
        <v>1</v>
      </c>
      <c r="E34" s="48">
        <v>4.2</v>
      </c>
      <c r="F34" s="48">
        <v>4</v>
      </c>
      <c r="G34" s="48">
        <v>3.7</v>
      </c>
      <c r="H34" s="48">
        <v>4.8</v>
      </c>
      <c r="I34" s="49">
        <v>1</v>
      </c>
      <c r="J34" s="88">
        <v>1</v>
      </c>
      <c r="K34" s="88">
        <v>1</v>
      </c>
      <c r="L34" s="88">
        <v>1</v>
      </c>
      <c r="M34" s="88">
        <v>1</v>
      </c>
      <c r="N34" s="94">
        <f t="shared" si="1"/>
        <v>2.4272727272727272</v>
      </c>
      <c r="O34" s="162"/>
      <c r="P34" s="90"/>
      <c r="Q34" s="41"/>
      <c r="R34" s="41"/>
    </row>
    <row r="35" spans="1:18" x14ac:dyDescent="0.25">
      <c r="A35" s="1">
        <v>28</v>
      </c>
      <c r="B35" s="14" t="s">
        <v>156</v>
      </c>
      <c r="C35" s="48">
        <v>3</v>
      </c>
      <c r="D35" s="49">
        <v>4</v>
      </c>
      <c r="E35" s="48">
        <v>4.2</v>
      </c>
      <c r="F35" s="48">
        <v>4</v>
      </c>
      <c r="G35" s="48">
        <v>4</v>
      </c>
      <c r="H35" s="48">
        <v>4.8</v>
      </c>
      <c r="I35" s="48">
        <v>3.3</v>
      </c>
      <c r="J35" s="88">
        <v>3</v>
      </c>
      <c r="K35" s="88">
        <v>2.5</v>
      </c>
      <c r="L35" s="88">
        <v>3</v>
      </c>
      <c r="M35" s="88">
        <v>3</v>
      </c>
      <c r="N35" s="89">
        <f t="shared" si="1"/>
        <v>3.5272727272727269</v>
      </c>
      <c r="O35" s="162"/>
      <c r="P35" s="90"/>
      <c r="Q35" s="41"/>
      <c r="R35" s="41"/>
    </row>
    <row r="36" spans="1:18" x14ac:dyDescent="0.25">
      <c r="A36" s="1">
        <v>29</v>
      </c>
      <c r="B36" s="14" t="s">
        <v>157</v>
      </c>
      <c r="C36" s="48">
        <v>5</v>
      </c>
      <c r="D36" s="49">
        <v>1</v>
      </c>
      <c r="E36" s="48">
        <v>4</v>
      </c>
      <c r="F36" s="48">
        <v>4</v>
      </c>
      <c r="G36" s="48">
        <v>3.7</v>
      </c>
      <c r="H36" s="48">
        <v>4.8</v>
      </c>
      <c r="I36" s="48">
        <v>3.3</v>
      </c>
      <c r="J36" s="88">
        <v>2.8</v>
      </c>
      <c r="K36" s="88">
        <v>4</v>
      </c>
      <c r="L36" s="88">
        <v>1</v>
      </c>
      <c r="M36" s="88">
        <v>1</v>
      </c>
      <c r="N36" s="89">
        <f t="shared" si="1"/>
        <v>3.1454545454545455</v>
      </c>
      <c r="O36" s="162"/>
      <c r="P36" s="131"/>
      <c r="Q36" s="41"/>
      <c r="R36" s="41"/>
    </row>
    <row r="37" spans="1:18" x14ac:dyDescent="0.25">
      <c r="A37" s="1">
        <v>30</v>
      </c>
      <c r="B37" s="14" t="s">
        <v>158</v>
      </c>
      <c r="C37" s="49">
        <v>5</v>
      </c>
      <c r="D37" s="49">
        <v>3</v>
      </c>
      <c r="E37" s="48">
        <v>4.2</v>
      </c>
      <c r="F37" s="48">
        <v>4</v>
      </c>
      <c r="G37" s="48">
        <v>4</v>
      </c>
      <c r="H37" s="48">
        <v>4.8</v>
      </c>
      <c r="I37" s="49">
        <v>1</v>
      </c>
      <c r="J37" s="88">
        <v>1</v>
      </c>
      <c r="K37" s="88">
        <v>1</v>
      </c>
      <c r="L37" s="88">
        <v>1</v>
      </c>
      <c r="M37" s="88">
        <v>1</v>
      </c>
      <c r="N37" s="94">
        <f t="shared" si="1"/>
        <v>2.7272727272727271</v>
      </c>
      <c r="O37" s="162"/>
      <c r="P37" s="90"/>
      <c r="Q37" s="41"/>
      <c r="R37" s="41"/>
    </row>
    <row r="38" spans="1:18" x14ac:dyDescent="0.25">
      <c r="A38" s="1">
        <v>31</v>
      </c>
      <c r="B38" s="106" t="s">
        <v>222</v>
      </c>
      <c r="C38" s="108"/>
      <c r="D38" s="107"/>
      <c r="E38" s="107"/>
      <c r="F38" s="107"/>
      <c r="G38" s="107"/>
      <c r="H38" s="107"/>
      <c r="I38" s="107"/>
      <c r="J38" s="156"/>
      <c r="K38" s="156"/>
      <c r="L38" s="156"/>
      <c r="M38" s="156"/>
      <c r="N38" s="156"/>
      <c r="O38" s="165"/>
      <c r="P38" s="90"/>
      <c r="Q38" s="41"/>
      <c r="R38" s="41"/>
    </row>
    <row r="39" spans="1:18" x14ac:dyDescent="0.25">
      <c r="A39" s="1">
        <v>32</v>
      </c>
      <c r="B39" s="14" t="s">
        <v>167</v>
      </c>
      <c r="C39" s="48">
        <v>5</v>
      </c>
      <c r="D39" s="49">
        <v>1</v>
      </c>
      <c r="E39" s="48">
        <v>2</v>
      </c>
      <c r="F39" s="48">
        <v>4</v>
      </c>
      <c r="G39" s="48">
        <v>1</v>
      </c>
      <c r="H39" s="48">
        <v>1</v>
      </c>
      <c r="I39" s="49">
        <v>1</v>
      </c>
      <c r="J39" s="88">
        <v>1</v>
      </c>
      <c r="K39" s="88">
        <v>1</v>
      </c>
      <c r="L39" s="88">
        <v>1</v>
      </c>
      <c r="M39" s="88">
        <v>1</v>
      </c>
      <c r="N39" s="94">
        <f>SUM(C39:M39)/11</f>
        <v>1.7272727272727273</v>
      </c>
      <c r="O39" s="162">
        <v>2</v>
      </c>
      <c r="P39" s="90"/>
      <c r="Q39" s="41"/>
      <c r="R39" s="41"/>
    </row>
    <row r="40" spans="1:18" x14ac:dyDescent="0.25">
      <c r="A40" s="1">
        <v>33</v>
      </c>
      <c r="B40" s="74" t="s">
        <v>159</v>
      </c>
      <c r="C40" s="107"/>
      <c r="D40" s="107"/>
      <c r="E40" s="108"/>
      <c r="F40" s="108"/>
      <c r="G40" s="108"/>
      <c r="H40" s="108"/>
      <c r="I40" s="108"/>
      <c r="J40" s="156"/>
      <c r="K40" s="156"/>
      <c r="L40" s="156"/>
      <c r="M40" s="156"/>
      <c r="N40" s="156"/>
      <c r="O40" s="165"/>
      <c r="P40" s="90"/>
      <c r="Q40" s="41"/>
      <c r="R40" s="41"/>
    </row>
    <row r="41" spans="1:18" x14ac:dyDescent="0.25">
      <c r="A41" s="1">
        <v>34</v>
      </c>
      <c r="B41" s="14" t="s">
        <v>169</v>
      </c>
      <c r="C41" s="48">
        <v>5</v>
      </c>
      <c r="D41" s="49">
        <v>5</v>
      </c>
      <c r="E41" s="49">
        <v>4.5</v>
      </c>
      <c r="F41" s="49">
        <v>4</v>
      </c>
      <c r="G41" s="49">
        <v>4.5</v>
      </c>
      <c r="H41" s="49">
        <v>4.8</v>
      </c>
      <c r="I41" s="49">
        <v>5</v>
      </c>
      <c r="J41" s="88">
        <v>5</v>
      </c>
      <c r="K41" s="88">
        <v>5</v>
      </c>
      <c r="L41" s="88">
        <v>5</v>
      </c>
      <c r="M41" s="88">
        <v>5</v>
      </c>
      <c r="N41" s="89">
        <f>SUM(C41:M41)/11</f>
        <v>4.8</v>
      </c>
      <c r="O41" s="162"/>
      <c r="P41" s="90"/>
      <c r="Q41" s="41"/>
      <c r="R41" s="41"/>
    </row>
    <row r="42" spans="1:18" x14ac:dyDescent="0.25">
      <c r="A42" s="1">
        <v>35</v>
      </c>
      <c r="B42" s="74" t="s">
        <v>160</v>
      </c>
      <c r="C42" s="107"/>
      <c r="D42" s="107"/>
      <c r="E42" s="107"/>
      <c r="F42" s="107"/>
      <c r="G42" s="107"/>
      <c r="H42" s="107"/>
      <c r="I42" s="107"/>
      <c r="J42" s="156"/>
      <c r="K42" s="156"/>
      <c r="L42" s="156"/>
      <c r="M42" s="156"/>
      <c r="N42" s="156"/>
      <c r="O42" s="165"/>
      <c r="P42" s="90"/>
      <c r="Q42" s="41"/>
      <c r="R42" s="41"/>
    </row>
    <row r="43" spans="1:18" x14ac:dyDescent="0.25">
      <c r="A43" s="1">
        <v>36</v>
      </c>
      <c r="B43" s="14" t="s">
        <v>227</v>
      </c>
      <c r="C43" s="49">
        <v>4</v>
      </c>
      <c r="D43" s="49">
        <v>4.5</v>
      </c>
      <c r="E43" s="49">
        <v>2</v>
      </c>
      <c r="F43" s="49">
        <v>4</v>
      </c>
      <c r="G43" s="49">
        <v>4.5</v>
      </c>
      <c r="H43" s="49">
        <v>4.8</v>
      </c>
      <c r="I43" s="49">
        <v>1</v>
      </c>
      <c r="J43" s="88">
        <v>1</v>
      </c>
      <c r="K43" s="88">
        <v>1</v>
      </c>
      <c r="L43" s="88">
        <v>1</v>
      </c>
      <c r="M43" s="88">
        <v>1</v>
      </c>
      <c r="N43" s="94">
        <f t="shared" ref="N43:N49" si="2">SUM(C43:M43)/11</f>
        <v>2.6181818181818182</v>
      </c>
      <c r="O43" s="162"/>
      <c r="P43" s="90"/>
      <c r="Q43" s="41"/>
      <c r="R43" s="41"/>
    </row>
    <row r="44" spans="1:18" x14ac:dyDescent="0.25">
      <c r="A44" s="1">
        <v>37</v>
      </c>
      <c r="B44" s="14" t="s">
        <v>161</v>
      </c>
      <c r="C44" s="49">
        <v>5</v>
      </c>
      <c r="D44" s="49">
        <v>5</v>
      </c>
      <c r="E44" s="49">
        <v>4.2</v>
      </c>
      <c r="F44" s="49">
        <v>4</v>
      </c>
      <c r="G44" s="49">
        <v>4</v>
      </c>
      <c r="H44" s="49">
        <v>4.8</v>
      </c>
      <c r="I44" s="49">
        <v>5</v>
      </c>
      <c r="J44" s="88">
        <v>5</v>
      </c>
      <c r="K44" s="88">
        <v>5</v>
      </c>
      <c r="L44" s="88">
        <v>5</v>
      </c>
      <c r="M44" s="88">
        <v>5</v>
      </c>
      <c r="N44" s="89">
        <f t="shared" si="2"/>
        <v>4.7272727272727275</v>
      </c>
      <c r="O44" s="162"/>
      <c r="P44" s="90"/>
      <c r="Q44" s="41"/>
      <c r="R44" s="41"/>
    </row>
    <row r="45" spans="1:18" x14ac:dyDescent="0.25">
      <c r="A45" s="1">
        <v>38</v>
      </c>
      <c r="B45" s="14" t="s">
        <v>162</v>
      </c>
      <c r="C45" s="48">
        <v>5</v>
      </c>
      <c r="D45" s="49">
        <v>5</v>
      </c>
      <c r="E45" s="49">
        <v>4.5</v>
      </c>
      <c r="F45" s="49">
        <v>4</v>
      </c>
      <c r="G45" s="49">
        <v>4.5</v>
      </c>
      <c r="H45" s="49">
        <v>4.8</v>
      </c>
      <c r="I45" s="49">
        <v>5</v>
      </c>
      <c r="J45" s="88">
        <v>5</v>
      </c>
      <c r="K45" s="88">
        <v>5</v>
      </c>
      <c r="L45" s="88">
        <v>5</v>
      </c>
      <c r="M45" s="88">
        <v>5</v>
      </c>
      <c r="N45" s="89">
        <f t="shared" si="2"/>
        <v>4.8</v>
      </c>
      <c r="O45" s="162"/>
      <c r="P45" s="90"/>
      <c r="Q45" s="41"/>
      <c r="R45" s="41"/>
    </row>
    <row r="46" spans="1:18" x14ac:dyDescent="0.25">
      <c r="A46" s="1">
        <v>39</v>
      </c>
      <c r="B46" s="14" t="s">
        <v>163</v>
      </c>
      <c r="C46" s="49">
        <v>5</v>
      </c>
      <c r="D46" s="49">
        <v>4.5</v>
      </c>
      <c r="E46" s="49">
        <v>4.2</v>
      </c>
      <c r="F46" s="49">
        <v>1</v>
      </c>
      <c r="G46" s="49">
        <v>4.5</v>
      </c>
      <c r="H46" s="49">
        <v>4.8</v>
      </c>
      <c r="I46" s="49">
        <v>4</v>
      </c>
      <c r="J46" s="88">
        <v>5</v>
      </c>
      <c r="K46" s="88">
        <v>5</v>
      </c>
      <c r="L46" s="88">
        <v>4.5</v>
      </c>
      <c r="M46" s="88">
        <v>4.5</v>
      </c>
      <c r="N46" s="89">
        <f t="shared" si="2"/>
        <v>4.2727272727272725</v>
      </c>
      <c r="O46" s="162"/>
      <c r="P46" s="90"/>
      <c r="Q46" s="41"/>
      <c r="R46" s="41"/>
    </row>
    <row r="47" spans="1:18" x14ac:dyDescent="0.25">
      <c r="A47" s="1">
        <v>40</v>
      </c>
      <c r="B47" s="14" t="s">
        <v>170</v>
      </c>
      <c r="C47" s="49">
        <v>5</v>
      </c>
      <c r="D47" s="49">
        <v>1</v>
      </c>
      <c r="E47" s="49">
        <v>1</v>
      </c>
      <c r="F47" s="49">
        <v>4</v>
      </c>
      <c r="G47" s="49">
        <v>1</v>
      </c>
      <c r="H47" s="49">
        <v>1</v>
      </c>
      <c r="I47" s="49">
        <v>1</v>
      </c>
      <c r="J47" s="88">
        <v>1</v>
      </c>
      <c r="K47" s="88">
        <v>1</v>
      </c>
      <c r="L47" s="88">
        <v>1</v>
      </c>
      <c r="M47" s="88">
        <v>1</v>
      </c>
      <c r="N47" s="94">
        <f t="shared" si="2"/>
        <v>1.6363636363636365</v>
      </c>
      <c r="O47" s="162">
        <v>6</v>
      </c>
      <c r="P47" s="90"/>
    </row>
    <row r="48" spans="1:18" x14ac:dyDescent="0.25">
      <c r="A48" s="1">
        <v>41</v>
      </c>
      <c r="B48" s="14" t="s">
        <v>164</v>
      </c>
      <c r="C48" s="48">
        <v>5</v>
      </c>
      <c r="D48" s="49">
        <v>1</v>
      </c>
      <c r="E48" s="49">
        <v>3.7</v>
      </c>
      <c r="F48" s="49">
        <v>4</v>
      </c>
      <c r="G48" s="49">
        <v>3.5</v>
      </c>
      <c r="H48" s="49">
        <v>4.5</v>
      </c>
      <c r="I48" s="49">
        <v>3.2</v>
      </c>
      <c r="J48" s="88">
        <v>5</v>
      </c>
      <c r="K48" s="88">
        <v>1</v>
      </c>
      <c r="L48" s="88">
        <v>1</v>
      </c>
      <c r="M48" s="88">
        <v>1</v>
      </c>
      <c r="N48" s="89">
        <f t="shared" si="2"/>
        <v>2.9909090909090907</v>
      </c>
      <c r="O48" s="162"/>
      <c r="P48" s="90"/>
    </row>
    <row r="49" spans="1:16" x14ac:dyDescent="0.25">
      <c r="A49" s="1">
        <v>42</v>
      </c>
      <c r="B49" s="14" t="s">
        <v>248</v>
      </c>
      <c r="C49" s="48">
        <v>3</v>
      </c>
      <c r="D49" s="49">
        <v>5</v>
      </c>
      <c r="E49" s="49">
        <v>4.5</v>
      </c>
      <c r="F49" s="49">
        <v>4</v>
      </c>
      <c r="G49" s="49">
        <v>4.5</v>
      </c>
      <c r="H49" s="49">
        <v>4.8</v>
      </c>
      <c r="I49" s="49">
        <v>1</v>
      </c>
      <c r="J49" s="88">
        <v>1</v>
      </c>
      <c r="K49" s="88">
        <v>1</v>
      </c>
      <c r="L49" s="88">
        <v>1</v>
      </c>
      <c r="M49" s="88">
        <v>1</v>
      </c>
      <c r="N49" s="94">
        <f t="shared" si="2"/>
        <v>2.8000000000000003</v>
      </c>
      <c r="O49" s="162"/>
      <c r="P49" s="90"/>
    </row>
    <row r="50" spans="1:16" x14ac:dyDescent="0.25">
      <c r="A50" s="1">
        <v>43</v>
      </c>
      <c r="B50" s="106" t="s">
        <v>242</v>
      </c>
      <c r="C50" s="108"/>
      <c r="D50" s="107"/>
      <c r="E50" s="107"/>
      <c r="F50" s="107"/>
      <c r="G50" s="107"/>
      <c r="H50" s="107"/>
      <c r="I50" s="107"/>
      <c r="J50" s="156"/>
      <c r="K50" s="156"/>
      <c r="L50" s="156"/>
      <c r="M50" s="156"/>
      <c r="N50" s="156"/>
      <c r="O50" s="165"/>
      <c r="P50" s="90"/>
    </row>
    <row r="51" spans="1:16" x14ac:dyDescent="0.25">
      <c r="A51" s="1">
        <v>44</v>
      </c>
      <c r="B51" s="74" t="s">
        <v>168</v>
      </c>
      <c r="C51" s="108"/>
      <c r="D51" s="107"/>
      <c r="E51" s="107"/>
      <c r="F51" s="107"/>
      <c r="G51" s="107"/>
      <c r="H51" s="107"/>
      <c r="I51" s="107"/>
      <c r="J51" s="156"/>
      <c r="K51" s="156"/>
      <c r="L51" s="156"/>
      <c r="M51" s="156"/>
      <c r="N51" s="156"/>
      <c r="O51" s="165"/>
      <c r="P51" s="90"/>
    </row>
    <row r="52" spans="1:16" x14ac:dyDescent="0.25">
      <c r="A52" s="1">
        <v>45</v>
      </c>
      <c r="B52" s="14" t="s">
        <v>230</v>
      </c>
      <c r="C52" s="48">
        <v>3</v>
      </c>
      <c r="D52" s="49">
        <v>4.5</v>
      </c>
      <c r="E52" s="49">
        <v>4</v>
      </c>
      <c r="F52" s="49">
        <v>4</v>
      </c>
      <c r="G52" s="49">
        <v>3.5</v>
      </c>
      <c r="H52" s="49">
        <v>4.5</v>
      </c>
      <c r="I52" s="49">
        <v>5</v>
      </c>
      <c r="J52" s="88">
        <v>5</v>
      </c>
      <c r="K52" s="88">
        <v>5</v>
      </c>
      <c r="L52" s="88">
        <v>1</v>
      </c>
      <c r="M52" s="88">
        <v>5</v>
      </c>
      <c r="N52" s="89">
        <f>SUM(C52:M52)/11</f>
        <v>4.0454545454545459</v>
      </c>
      <c r="O52" s="162"/>
      <c r="P52" s="90"/>
    </row>
    <row r="53" spans="1:16" x14ac:dyDescent="0.25">
      <c r="A53" s="1">
        <v>46</v>
      </c>
      <c r="B53" s="14" t="s">
        <v>165</v>
      </c>
      <c r="C53" s="48">
        <v>5</v>
      </c>
      <c r="D53" s="49">
        <v>4.7</v>
      </c>
      <c r="E53" s="49">
        <v>4.5</v>
      </c>
      <c r="F53" s="49">
        <v>4</v>
      </c>
      <c r="G53" s="49">
        <v>4.5</v>
      </c>
      <c r="H53" s="49">
        <v>4.8</v>
      </c>
      <c r="I53" s="49">
        <v>4.5</v>
      </c>
      <c r="J53" s="88">
        <v>4.7</v>
      </c>
      <c r="K53" s="88">
        <v>4.7</v>
      </c>
      <c r="L53" s="88">
        <v>4.7</v>
      </c>
      <c r="M53" s="88">
        <v>4</v>
      </c>
      <c r="N53" s="89">
        <f>SUM(C53:M53)/11</f>
        <v>4.5545454545454556</v>
      </c>
      <c r="O53" s="162"/>
    </row>
    <row r="54" spans="1:16" x14ac:dyDescent="0.25">
      <c r="A54" s="1">
        <v>47</v>
      </c>
      <c r="B54" s="14" t="s">
        <v>166</v>
      </c>
      <c r="C54" s="48">
        <v>5</v>
      </c>
      <c r="D54" s="49">
        <v>4.2</v>
      </c>
      <c r="E54" s="49">
        <v>2</v>
      </c>
      <c r="F54" s="49">
        <v>4</v>
      </c>
      <c r="G54" s="49">
        <v>4.5</v>
      </c>
      <c r="H54" s="49">
        <v>4.8</v>
      </c>
      <c r="I54" s="49">
        <v>3.4</v>
      </c>
      <c r="J54" s="88">
        <v>3.2</v>
      </c>
      <c r="K54" s="88">
        <v>4.7</v>
      </c>
      <c r="L54" s="88">
        <v>3.3</v>
      </c>
      <c r="M54" s="88">
        <v>3</v>
      </c>
      <c r="N54" s="89">
        <f>SUM(C54:M54)/11</f>
        <v>3.8272727272727267</v>
      </c>
      <c r="O54" s="162"/>
    </row>
  </sheetData>
  <sortState ref="B9:O55">
    <sortCondition ref="B8"/>
  </sortState>
  <mergeCells count="8">
    <mergeCell ref="J6:L6"/>
    <mergeCell ref="A1:I1"/>
    <mergeCell ref="A2:I2"/>
    <mergeCell ref="A3:I3"/>
    <mergeCell ref="A4:I4"/>
    <mergeCell ref="A6:A7"/>
    <mergeCell ref="B6:B7"/>
    <mergeCell ref="C6:I6"/>
  </mergeCells>
  <pageMargins left="0.70866141732283472" right="0.39370078740157483" top="0.74803149606299213" bottom="0.74803149606299213" header="0" footer="0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T55"/>
  <sheetViews>
    <sheetView zoomScaleNormal="100" workbookViewId="0">
      <pane xSplit="2" ySplit="7" topLeftCell="N33" activePane="bottomRight" state="frozen"/>
      <selection pane="topRight" activeCell="C1" sqref="C1"/>
      <selection pane="bottomLeft" activeCell="A8" sqref="A8"/>
      <selection pane="bottomRight" activeCell="N30" sqref="N30"/>
    </sheetView>
  </sheetViews>
  <sheetFormatPr baseColWidth="10" defaultColWidth="11.42578125" defaultRowHeight="15" x14ac:dyDescent="0.25"/>
  <cols>
    <col min="1" max="1" width="3.28515625" style="39" customWidth="1"/>
    <col min="2" max="2" width="31.5703125" style="39" customWidth="1"/>
    <col min="3" max="13" width="3.42578125" style="39" customWidth="1"/>
    <col min="14" max="15" width="4.7109375" style="41" customWidth="1"/>
    <col min="16" max="16" width="5.5703125" style="41" customWidth="1"/>
    <col min="17" max="17" width="1.140625" style="41" customWidth="1"/>
    <col min="18" max="18" width="3.5703125" style="39" customWidth="1"/>
    <col min="19" max="19" width="45" style="39" customWidth="1"/>
    <col min="20" max="20" width="7.85546875" style="39" customWidth="1"/>
    <col min="21" max="16384" width="11.42578125" style="39"/>
  </cols>
  <sheetData>
    <row r="1" spans="1:20" x14ac:dyDescent="0.25">
      <c r="A1" s="175" t="s">
        <v>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20" x14ac:dyDescent="0.25">
      <c r="A2" s="175" t="s">
        <v>236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20" x14ac:dyDescent="0.25">
      <c r="A3" s="175" t="s">
        <v>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20" x14ac:dyDescent="0.25">
      <c r="A4" s="175" t="s">
        <v>253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20" x14ac:dyDescent="0.25">
      <c r="A5" s="46"/>
      <c r="B5" s="4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20" x14ac:dyDescent="0.25">
      <c r="A6" s="176" t="s">
        <v>0</v>
      </c>
      <c r="B6" s="176" t="s">
        <v>1</v>
      </c>
      <c r="C6" s="177" t="s">
        <v>11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11" t="s">
        <v>12</v>
      </c>
      <c r="O6" s="179" t="s">
        <v>303</v>
      </c>
      <c r="P6" s="112" t="s">
        <v>223</v>
      </c>
    </row>
    <row r="7" spans="1:20" x14ac:dyDescent="0.25">
      <c r="A7" s="176"/>
      <c r="B7" s="176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 t="s">
        <v>10</v>
      </c>
      <c r="O7" s="179"/>
      <c r="P7" s="113">
        <v>41796</v>
      </c>
    </row>
    <row r="8" spans="1:20" x14ac:dyDescent="0.25">
      <c r="A8" s="1">
        <v>1</v>
      </c>
      <c r="B8" s="14" t="s">
        <v>173</v>
      </c>
      <c r="C8" s="116">
        <v>4.5</v>
      </c>
      <c r="D8" s="109">
        <v>3</v>
      </c>
      <c r="E8" s="44">
        <v>4</v>
      </c>
      <c r="F8" s="44">
        <v>4.5</v>
      </c>
      <c r="G8" s="159">
        <v>2.5</v>
      </c>
      <c r="H8" s="117">
        <v>4.5</v>
      </c>
      <c r="I8" s="115">
        <v>1</v>
      </c>
      <c r="J8" s="115">
        <v>1</v>
      </c>
      <c r="K8" s="126">
        <v>1</v>
      </c>
      <c r="L8" s="126">
        <v>1</v>
      </c>
      <c r="M8" s="128">
        <v>1</v>
      </c>
      <c r="N8" s="94">
        <f>SUM(C8:M8)/11</f>
        <v>2.5454545454545454</v>
      </c>
      <c r="O8" s="166"/>
      <c r="P8" s="133"/>
      <c r="R8" s="25">
        <v>1</v>
      </c>
      <c r="S8" s="2" t="s">
        <v>255</v>
      </c>
      <c r="T8" s="4">
        <v>41892</v>
      </c>
    </row>
    <row r="9" spans="1:20" x14ac:dyDescent="0.25">
      <c r="A9" s="1">
        <v>2</v>
      </c>
      <c r="B9" s="139" t="s">
        <v>174</v>
      </c>
      <c r="C9" s="141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60"/>
      <c r="O9" s="160"/>
      <c r="P9" s="133"/>
      <c r="R9" s="25">
        <v>2</v>
      </c>
      <c r="S9" s="157" t="s">
        <v>299</v>
      </c>
      <c r="T9" s="158">
        <v>41899</v>
      </c>
    </row>
    <row r="10" spans="1:20" x14ac:dyDescent="0.25">
      <c r="A10" s="1">
        <v>3</v>
      </c>
      <c r="B10" s="139" t="s">
        <v>228</v>
      </c>
      <c r="C10" s="141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33"/>
      <c r="R10" s="25">
        <v>3</v>
      </c>
      <c r="S10" s="157" t="s">
        <v>264</v>
      </c>
      <c r="T10" s="158">
        <v>41907</v>
      </c>
    </row>
    <row r="11" spans="1:20" x14ac:dyDescent="0.25">
      <c r="A11" s="1">
        <v>4</v>
      </c>
      <c r="B11" s="14" t="s">
        <v>209</v>
      </c>
      <c r="C11" s="109">
        <v>5</v>
      </c>
      <c r="D11" s="109">
        <v>5</v>
      </c>
      <c r="E11" s="44">
        <v>1</v>
      </c>
      <c r="F11" s="44">
        <v>4</v>
      </c>
      <c r="G11" s="117">
        <v>5</v>
      </c>
      <c r="H11" s="117">
        <v>1</v>
      </c>
      <c r="I11" s="115">
        <v>1</v>
      </c>
      <c r="J11" s="115">
        <v>1</v>
      </c>
      <c r="K11" s="126">
        <v>1</v>
      </c>
      <c r="L11" s="126">
        <v>1</v>
      </c>
      <c r="M11" s="128">
        <v>1</v>
      </c>
      <c r="N11" s="94">
        <f>SUM(C11:M11)/11</f>
        <v>2.3636363636363638</v>
      </c>
      <c r="O11" s="166">
        <v>4</v>
      </c>
      <c r="P11" s="133"/>
      <c r="R11" s="25">
        <v>4</v>
      </c>
      <c r="S11" s="157" t="s">
        <v>300</v>
      </c>
      <c r="T11" s="158">
        <v>41913</v>
      </c>
    </row>
    <row r="12" spans="1:20" x14ac:dyDescent="0.25">
      <c r="A12" s="1">
        <v>5</v>
      </c>
      <c r="B12" s="14" t="s">
        <v>208</v>
      </c>
      <c r="C12" s="116">
        <v>1</v>
      </c>
      <c r="D12" s="109">
        <v>5</v>
      </c>
      <c r="E12" s="44">
        <v>1</v>
      </c>
      <c r="F12" s="44">
        <v>4.5</v>
      </c>
      <c r="G12" s="117">
        <v>1</v>
      </c>
      <c r="H12" s="117">
        <v>1</v>
      </c>
      <c r="I12" s="115">
        <v>1</v>
      </c>
      <c r="J12" s="115">
        <v>1</v>
      </c>
      <c r="K12" s="126">
        <v>1</v>
      </c>
      <c r="L12" s="126">
        <v>1</v>
      </c>
      <c r="M12" s="128">
        <v>1</v>
      </c>
      <c r="N12" s="94">
        <f>SUM(C12:M12)/11</f>
        <v>1.6818181818181819</v>
      </c>
      <c r="O12" s="166">
        <v>2</v>
      </c>
      <c r="P12" s="133"/>
      <c r="R12" s="25">
        <v>5</v>
      </c>
      <c r="S12" s="157" t="s">
        <v>272</v>
      </c>
      <c r="T12" s="158">
        <v>41927</v>
      </c>
    </row>
    <row r="13" spans="1:20" x14ac:dyDescent="0.25">
      <c r="A13" s="1">
        <v>6</v>
      </c>
      <c r="B13" s="139" t="s">
        <v>175</v>
      </c>
      <c r="C13" s="141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33"/>
      <c r="R13" s="25">
        <v>6</v>
      </c>
      <c r="S13" s="157" t="s">
        <v>273</v>
      </c>
      <c r="T13" s="158">
        <v>41934</v>
      </c>
    </row>
    <row r="14" spans="1:20" x14ac:dyDescent="0.25">
      <c r="A14" s="1">
        <v>7</v>
      </c>
      <c r="B14" s="14" t="s">
        <v>207</v>
      </c>
      <c r="C14" s="116">
        <v>1</v>
      </c>
      <c r="D14" s="109">
        <v>1</v>
      </c>
      <c r="E14" s="44">
        <v>1</v>
      </c>
      <c r="F14" s="44">
        <v>1</v>
      </c>
      <c r="G14" s="117">
        <v>1</v>
      </c>
      <c r="H14" s="117">
        <v>1</v>
      </c>
      <c r="I14" s="115">
        <v>1</v>
      </c>
      <c r="J14" s="115">
        <v>1</v>
      </c>
      <c r="K14" s="126">
        <v>1</v>
      </c>
      <c r="L14" s="126">
        <v>1</v>
      </c>
      <c r="M14" s="128">
        <v>1</v>
      </c>
      <c r="N14" s="94">
        <f>SUM(C14:M14)/11</f>
        <v>1</v>
      </c>
      <c r="O14" s="166">
        <v>4</v>
      </c>
      <c r="P14" s="133"/>
      <c r="R14" s="25">
        <v>7</v>
      </c>
      <c r="S14" s="157" t="s">
        <v>294</v>
      </c>
      <c r="T14" s="158">
        <v>41920</v>
      </c>
    </row>
    <row r="15" spans="1:20" x14ac:dyDescent="0.25">
      <c r="A15" s="1">
        <v>8</v>
      </c>
      <c r="B15" s="14" t="s">
        <v>249</v>
      </c>
      <c r="C15" s="116">
        <v>1</v>
      </c>
      <c r="D15" s="116">
        <v>3</v>
      </c>
      <c r="E15" s="110">
        <v>4</v>
      </c>
      <c r="F15" s="44">
        <v>2</v>
      </c>
      <c r="G15" s="117">
        <v>4.5</v>
      </c>
      <c r="H15" s="117">
        <v>3.8</v>
      </c>
      <c r="I15" s="115">
        <v>1</v>
      </c>
      <c r="J15" s="115">
        <v>1</v>
      </c>
      <c r="K15" s="126">
        <v>1</v>
      </c>
      <c r="L15" s="126">
        <v>1</v>
      </c>
      <c r="M15" s="128">
        <v>1</v>
      </c>
      <c r="N15" s="94">
        <f>SUM(C15:M15)/11</f>
        <v>2.1181818181818182</v>
      </c>
      <c r="O15" s="166"/>
      <c r="P15" s="133"/>
      <c r="R15" s="25">
        <v>8</v>
      </c>
      <c r="S15" s="157" t="s">
        <v>295</v>
      </c>
      <c r="T15" s="158">
        <v>41927</v>
      </c>
    </row>
    <row r="16" spans="1:20" x14ac:dyDescent="0.25">
      <c r="A16" s="1">
        <v>9</v>
      </c>
      <c r="B16" s="139" t="s">
        <v>176</v>
      </c>
      <c r="C16" s="141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60"/>
      <c r="O16" s="167"/>
      <c r="P16" s="133"/>
      <c r="R16" s="25">
        <v>9</v>
      </c>
      <c r="S16" s="157" t="s">
        <v>296</v>
      </c>
      <c r="T16" s="158">
        <v>41934</v>
      </c>
    </row>
    <row r="17" spans="1:20" x14ac:dyDescent="0.25">
      <c r="A17" s="1">
        <v>10</v>
      </c>
      <c r="B17" s="14" t="s">
        <v>212</v>
      </c>
      <c r="C17" s="116">
        <v>2.5</v>
      </c>
      <c r="D17" s="116">
        <v>5</v>
      </c>
      <c r="E17" s="44">
        <v>4</v>
      </c>
      <c r="F17" s="44">
        <v>4.5</v>
      </c>
      <c r="G17" s="117">
        <v>4</v>
      </c>
      <c r="H17" s="117">
        <v>4.5</v>
      </c>
      <c r="I17" s="115">
        <v>1</v>
      </c>
      <c r="J17" s="115">
        <v>1</v>
      </c>
      <c r="K17" s="126">
        <v>1</v>
      </c>
      <c r="L17" s="126">
        <v>1</v>
      </c>
      <c r="M17" s="128">
        <v>1</v>
      </c>
      <c r="N17" s="94">
        <f>SUM(C17:M17)/11</f>
        <v>2.6818181818181817</v>
      </c>
      <c r="O17" s="166"/>
      <c r="P17" s="133"/>
      <c r="R17" s="25">
        <v>10</v>
      </c>
      <c r="S17" s="157" t="s">
        <v>297</v>
      </c>
      <c r="T17" s="158">
        <v>41941</v>
      </c>
    </row>
    <row r="18" spans="1:20" x14ac:dyDescent="0.25">
      <c r="A18" s="1">
        <v>11</v>
      </c>
      <c r="B18" s="14" t="s">
        <v>177</v>
      </c>
      <c r="C18" s="116">
        <v>1</v>
      </c>
      <c r="D18" s="109">
        <v>5</v>
      </c>
      <c r="E18" s="44">
        <v>4</v>
      </c>
      <c r="F18" s="44">
        <v>4</v>
      </c>
      <c r="G18" s="117">
        <v>4.5</v>
      </c>
      <c r="H18" s="117">
        <v>4.5</v>
      </c>
      <c r="I18" s="115">
        <v>5</v>
      </c>
      <c r="J18" s="115">
        <v>4.5</v>
      </c>
      <c r="K18" s="126">
        <v>4</v>
      </c>
      <c r="L18" s="126">
        <v>4.7</v>
      </c>
      <c r="M18" s="128">
        <v>4.2</v>
      </c>
      <c r="N18" s="89">
        <f>SUM(C18:M18)/11</f>
        <v>4.1272727272727279</v>
      </c>
      <c r="O18" s="166"/>
      <c r="P18" s="133"/>
      <c r="R18" s="25">
        <v>11</v>
      </c>
      <c r="S18" s="157" t="s">
        <v>298</v>
      </c>
      <c r="T18" s="158">
        <v>41948</v>
      </c>
    </row>
    <row r="19" spans="1:20" x14ac:dyDescent="0.25">
      <c r="A19" s="1">
        <v>12</v>
      </c>
      <c r="B19" s="14" t="s">
        <v>178</v>
      </c>
      <c r="C19" s="116">
        <v>4</v>
      </c>
      <c r="D19" s="109">
        <v>3</v>
      </c>
      <c r="E19" s="44">
        <v>4</v>
      </c>
      <c r="F19" s="44">
        <v>4</v>
      </c>
      <c r="G19" s="117">
        <v>5</v>
      </c>
      <c r="H19" s="117">
        <v>1</v>
      </c>
      <c r="I19" s="115">
        <v>3.3</v>
      </c>
      <c r="J19" s="115">
        <v>2.8</v>
      </c>
      <c r="K19" s="126">
        <v>4</v>
      </c>
      <c r="L19" s="126">
        <v>3.3</v>
      </c>
      <c r="M19" s="128">
        <v>4</v>
      </c>
      <c r="N19" s="89">
        <f>SUM(C19:M19)/11</f>
        <v>3.4909090909090907</v>
      </c>
      <c r="O19" s="166">
        <v>2</v>
      </c>
      <c r="P19" s="133"/>
      <c r="R19" s="25"/>
      <c r="S19" s="129"/>
      <c r="T19" s="130"/>
    </row>
    <row r="20" spans="1:20" x14ac:dyDescent="0.25">
      <c r="A20" s="1">
        <v>13</v>
      </c>
      <c r="B20" s="14" t="s">
        <v>250</v>
      </c>
      <c r="C20" s="116">
        <v>4.5</v>
      </c>
      <c r="D20" s="116">
        <v>3</v>
      </c>
      <c r="E20" s="110">
        <v>4</v>
      </c>
      <c r="F20" s="44">
        <v>4</v>
      </c>
      <c r="G20" s="117">
        <v>4</v>
      </c>
      <c r="H20" s="117">
        <v>4.5</v>
      </c>
      <c r="I20" s="115">
        <v>4</v>
      </c>
      <c r="J20" s="115">
        <v>4.5</v>
      </c>
      <c r="K20" s="126">
        <v>3.8</v>
      </c>
      <c r="L20" s="126">
        <v>4</v>
      </c>
      <c r="M20" s="128">
        <v>1</v>
      </c>
      <c r="N20" s="89">
        <f>SUM(C20:M20)/11</f>
        <v>3.7545454545454544</v>
      </c>
      <c r="O20" s="166"/>
      <c r="P20" s="133"/>
      <c r="R20" s="41"/>
      <c r="S20" s="41"/>
    </row>
    <row r="21" spans="1:20" x14ac:dyDescent="0.25">
      <c r="A21" s="1">
        <v>14</v>
      </c>
      <c r="B21" s="139" t="s">
        <v>179</v>
      </c>
      <c r="C21" s="141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60"/>
      <c r="O21" s="167"/>
      <c r="P21" s="133"/>
      <c r="R21" s="41"/>
      <c r="S21" s="41"/>
    </row>
    <row r="22" spans="1:20" x14ac:dyDescent="0.25">
      <c r="A22" s="1">
        <v>15</v>
      </c>
      <c r="B22" s="14" t="s">
        <v>180</v>
      </c>
      <c r="C22" s="109">
        <v>1</v>
      </c>
      <c r="D22" s="109">
        <v>3</v>
      </c>
      <c r="E22" s="44">
        <v>4</v>
      </c>
      <c r="F22" s="44">
        <v>4.5</v>
      </c>
      <c r="G22" s="117">
        <v>4</v>
      </c>
      <c r="H22" s="117">
        <v>4.5</v>
      </c>
      <c r="I22" s="115">
        <v>1</v>
      </c>
      <c r="J22" s="115">
        <v>1</v>
      </c>
      <c r="K22" s="126">
        <v>1</v>
      </c>
      <c r="L22" s="126">
        <v>1</v>
      </c>
      <c r="M22" s="128">
        <v>1</v>
      </c>
      <c r="N22" s="94">
        <f>SUM(C22:M22)/11</f>
        <v>2.3636363636363638</v>
      </c>
      <c r="O22" s="166"/>
      <c r="P22" s="133"/>
      <c r="R22" s="41"/>
      <c r="S22" s="41"/>
    </row>
    <row r="23" spans="1:20" x14ac:dyDescent="0.25">
      <c r="A23" s="1">
        <v>16</v>
      </c>
      <c r="B23" s="14" t="s">
        <v>181</v>
      </c>
      <c r="C23" s="109">
        <v>1</v>
      </c>
      <c r="D23" s="109">
        <v>5</v>
      </c>
      <c r="E23" s="44">
        <v>4</v>
      </c>
      <c r="F23" s="44">
        <v>4</v>
      </c>
      <c r="G23" s="117">
        <v>4.8</v>
      </c>
      <c r="H23" s="117">
        <v>1</v>
      </c>
      <c r="I23" s="115">
        <v>1</v>
      </c>
      <c r="J23" s="115">
        <v>1</v>
      </c>
      <c r="K23" s="126">
        <v>1</v>
      </c>
      <c r="L23" s="126">
        <v>1</v>
      </c>
      <c r="M23" s="128">
        <v>1</v>
      </c>
      <c r="N23" s="94">
        <f>SUM(C23:M23)/11</f>
        <v>2.2545454545454544</v>
      </c>
      <c r="O23" s="166">
        <v>6</v>
      </c>
      <c r="P23" s="133"/>
      <c r="R23" s="41"/>
      <c r="S23" s="41"/>
    </row>
    <row r="24" spans="1:20" x14ac:dyDescent="0.25">
      <c r="A24" s="1">
        <v>17</v>
      </c>
      <c r="B24" s="139" t="s">
        <v>203</v>
      </c>
      <c r="C24" s="141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60"/>
      <c r="O24" s="167"/>
      <c r="P24" s="133"/>
      <c r="R24" s="41"/>
      <c r="S24" s="41"/>
    </row>
    <row r="25" spans="1:20" x14ac:dyDescent="0.25">
      <c r="A25" s="1">
        <v>18</v>
      </c>
      <c r="B25" s="14" t="s">
        <v>233</v>
      </c>
      <c r="C25" s="116">
        <v>5</v>
      </c>
      <c r="D25" s="109">
        <v>5</v>
      </c>
      <c r="E25" s="44">
        <v>4</v>
      </c>
      <c r="F25" s="44">
        <v>4</v>
      </c>
      <c r="G25" s="117">
        <v>5</v>
      </c>
      <c r="H25" s="117">
        <v>1</v>
      </c>
      <c r="I25" s="115">
        <v>1</v>
      </c>
      <c r="J25" s="115">
        <v>1</v>
      </c>
      <c r="K25" s="126">
        <v>1</v>
      </c>
      <c r="L25" s="126">
        <v>1</v>
      </c>
      <c r="M25" s="128">
        <v>1</v>
      </c>
      <c r="N25" s="94">
        <f>SUM(C25:M25)/11</f>
        <v>2.6363636363636362</v>
      </c>
      <c r="O25" s="166">
        <v>4</v>
      </c>
      <c r="P25" s="133"/>
      <c r="R25" s="41"/>
      <c r="S25" s="41"/>
    </row>
    <row r="26" spans="1:20" x14ac:dyDescent="0.25">
      <c r="A26" s="1">
        <v>19</v>
      </c>
      <c r="B26" s="14" t="s">
        <v>204</v>
      </c>
      <c r="C26" s="116">
        <v>4.8</v>
      </c>
      <c r="D26" s="109">
        <v>5</v>
      </c>
      <c r="E26" s="110">
        <v>4</v>
      </c>
      <c r="F26" s="110">
        <v>4</v>
      </c>
      <c r="G26" s="118">
        <v>5</v>
      </c>
      <c r="H26" s="118">
        <v>3.5</v>
      </c>
      <c r="I26" s="114">
        <v>5</v>
      </c>
      <c r="J26" s="114">
        <v>5</v>
      </c>
      <c r="K26" s="127">
        <v>4.5</v>
      </c>
      <c r="L26" s="127">
        <v>5</v>
      </c>
      <c r="M26" s="128">
        <v>5</v>
      </c>
      <c r="N26" s="89">
        <f>SUM(C26:M26)/11</f>
        <v>4.6181818181818182</v>
      </c>
      <c r="O26" s="166"/>
      <c r="P26" s="133"/>
      <c r="R26" s="41"/>
      <c r="S26" s="41"/>
    </row>
    <row r="27" spans="1:20" x14ac:dyDescent="0.25">
      <c r="A27" s="1">
        <v>20</v>
      </c>
      <c r="B27" s="139" t="s">
        <v>229</v>
      </c>
      <c r="C27" s="141"/>
      <c r="D27" s="140"/>
      <c r="E27" s="140"/>
      <c r="F27" s="141"/>
      <c r="G27" s="140"/>
      <c r="H27" s="141"/>
      <c r="I27" s="141"/>
      <c r="J27" s="140"/>
      <c r="K27" s="140"/>
      <c r="L27" s="140"/>
      <c r="M27" s="140"/>
      <c r="N27" s="140"/>
      <c r="O27" s="167"/>
      <c r="P27" s="133"/>
      <c r="R27" s="41"/>
      <c r="S27" s="41"/>
    </row>
    <row r="28" spans="1:20" x14ac:dyDescent="0.25">
      <c r="A28" s="1">
        <v>21</v>
      </c>
      <c r="B28" s="139" t="s">
        <v>182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60"/>
      <c r="O28" s="167"/>
      <c r="P28" s="133"/>
      <c r="Q28" s="134"/>
      <c r="R28" s="41"/>
      <c r="S28" s="41"/>
    </row>
    <row r="29" spans="1:20" x14ac:dyDescent="0.25">
      <c r="A29" s="1">
        <v>22</v>
      </c>
      <c r="B29" s="14" t="s">
        <v>202</v>
      </c>
      <c r="C29" s="116">
        <v>5</v>
      </c>
      <c r="D29" s="109">
        <v>5</v>
      </c>
      <c r="E29" s="44">
        <v>4</v>
      </c>
      <c r="F29" s="44">
        <v>4</v>
      </c>
      <c r="G29" s="117">
        <v>5</v>
      </c>
      <c r="H29" s="117">
        <v>3.7</v>
      </c>
      <c r="I29" s="115">
        <v>4</v>
      </c>
      <c r="J29" s="115">
        <v>4.5</v>
      </c>
      <c r="K29" s="126">
        <v>4</v>
      </c>
      <c r="L29" s="126">
        <v>4</v>
      </c>
      <c r="M29" s="128">
        <v>1</v>
      </c>
      <c r="N29" s="89">
        <f>SUM(C29:M29)/11</f>
        <v>4.0181818181818185</v>
      </c>
      <c r="O29" s="166"/>
      <c r="P29" s="133"/>
      <c r="R29" s="41"/>
      <c r="S29" s="41"/>
    </row>
    <row r="30" spans="1:20" x14ac:dyDescent="0.25">
      <c r="A30" s="1">
        <v>23</v>
      </c>
      <c r="B30" s="14" t="s">
        <v>206</v>
      </c>
      <c r="C30" s="116">
        <v>2.5</v>
      </c>
      <c r="D30" s="109">
        <v>3</v>
      </c>
      <c r="E30" s="44">
        <v>4</v>
      </c>
      <c r="F30" s="44">
        <v>2.5</v>
      </c>
      <c r="G30" s="117">
        <v>5</v>
      </c>
      <c r="H30" s="117">
        <v>3.5</v>
      </c>
      <c r="I30" s="115">
        <v>1</v>
      </c>
      <c r="J30" s="115">
        <v>1</v>
      </c>
      <c r="K30" s="126">
        <v>1</v>
      </c>
      <c r="L30" s="126">
        <v>1</v>
      </c>
      <c r="M30" s="128">
        <v>1</v>
      </c>
      <c r="N30" s="94">
        <f>SUM(C30:M30)/11</f>
        <v>2.3181818181818183</v>
      </c>
      <c r="O30" s="166"/>
      <c r="P30" s="133"/>
      <c r="R30" s="41"/>
      <c r="S30" s="41"/>
    </row>
    <row r="31" spans="1:20" x14ac:dyDescent="0.25">
      <c r="A31" s="1">
        <v>24</v>
      </c>
      <c r="B31" s="139" t="s">
        <v>221</v>
      </c>
      <c r="C31" s="141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60"/>
      <c r="O31" s="167"/>
      <c r="P31" s="133"/>
      <c r="R31" s="41"/>
      <c r="S31" s="41"/>
    </row>
    <row r="32" spans="1:20" x14ac:dyDescent="0.25">
      <c r="A32" s="1">
        <v>25</v>
      </c>
      <c r="B32" s="14" t="s">
        <v>183</v>
      </c>
      <c r="C32" s="116">
        <v>5</v>
      </c>
      <c r="D32" s="109">
        <v>3</v>
      </c>
      <c r="E32" s="110">
        <v>4</v>
      </c>
      <c r="F32" s="110">
        <v>4.5</v>
      </c>
      <c r="G32" s="118">
        <v>4.5999999999999996</v>
      </c>
      <c r="H32" s="118">
        <v>3.5</v>
      </c>
      <c r="I32" s="114">
        <v>4</v>
      </c>
      <c r="J32" s="114">
        <v>5</v>
      </c>
      <c r="K32" s="127">
        <v>4.8</v>
      </c>
      <c r="L32" s="127">
        <v>5</v>
      </c>
      <c r="M32" s="128">
        <v>4.5</v>
      </c>
      <c r="N32" s="89">
        <f>SUM(C32:M32)/11</f>
        <v>4.3545454545454545</v>
      </c>
      <c r="O32" s="166"/>
      <c r="P32" s="133"/>
      <c r="R32" s="41"/>
      <c r="S32" s="41"/>
    </row>
    <row r="33" spans="1:19" x14ac:dyDescent="0.25">
      <c r="A33" s="1">
        <v>26</v>
      </c>
      <c r="B33" s="14" t="s">
        <v>211</v>
      </c>
      <c r="C33" s="116">
        <v>3.2</v>
      </c>
      <c r="D33" s="109">
        <v>3</v>
      </c>
      <c r="E33" s="110">
        <v>4</v>
      </c>
      <c r="F33" s="110">
        <v>4</v>
      </c>
      <c r="G33" s="118">
        <v>4</v>
      </c>
      <c r="H33" s="118">
        <v>4</v>
      </c>
      <c r="I33" s="114">
        <v>4</v>
      </c>
      <c r="J33" s="114">
        <v>4.5</v>
      </c>
      <c r="K33" s="127">
        <v>4</v>
      </c>
      <c r="L33" s="127">
        <v>4.8</v>
      </c>
      <c r="M33" s="128">
        <v>4.5</v>
      </c>
      <c r="N33" s="89">
        <f>SUM(C33:M33)/11</f>
        <v>4</v>
      </c>
      <c r="O33" s="166"/>
      <c r="P33" s="133"/>
      <c r="R33" s="41"/>
      <c r="S33" s="41"/>
    </row>
    <row r="34" spans="1:19" x14ac:dyDescent="0.25">
      <c r="A34" s="1">
        <v>27</v>
      </c>
      <c r="B34" s="139" t="s">
        <v>184</v>
      </c>
      <c r="C34" s="141"/>
      <c r="D34" s="140"/>
      <c r="E34" s="141"/>
      <c r="F34" s="141"/>
      <c r="G34" s="141"/>
      <c r="H34" s="141"/>
      <c r="I34" s="141"/>
      <c r="J34" s="141"/>
      <c r="K34" s="141"/>
      <c r="L34" s="141"/>
      <c r="M34" s="140"/>
      <c r="N34" s="160"/>
      <c r="O34" s="167"/>
      <c r="P34" s="133"/>
      <c r="R34" s="41"/>
      <c r="S34" s="41"/>
    </row>
    <row r="35" spans="1:19" x14ac:dyDescent="0.25">
      <c r="A35" s="1">
        <v>28</v>
      </c>
      <c r="B35" s="139" t="s">
        <v>185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0"/>
      <c r="N35" s="160"/>
      <c r="O35" s="167"/>
      <c r="P35" s="133"/>
      <c r="R35" s="41"/>
      <c r="S35" s="41"/>
    </row>
    <row r="36" spans="1:19" x14ac:dyDescent="0.25">
      <c r="A36" s="1">
        <v>29</v>
      </c>
      <c r="B36" s="139" t="s">
        <v>186</v>
      </c>
      <c r="C36" s="141">
        <v>4.3</v>
      </c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60"/>
      <c r="O36" s="167"/>
      <c r="P36" s="133"/>
      <c r="R36" s="41"/>
      <c r="S36" s="41"/>
    </row>
    <row r="37" spans="1:19" x14ac:dyDescent="0.25">
      <c r="A37" s="1">
        <v>30</v>
      </c>
      <c r="B37" s="14" t="s">
        <v>187</v>
      </c>
      <c r="C37" s="116">
        <v>4.2</v>
      </c>
      <c r="D37" s="109">
        <v>3</v>
      </c>
      <c r="E37" s="110">
        <v>4</v>
      </c>
      <c r="F37" s="110">
        <v>4</v>
      </c>
      <c r="G37" s="118">
        <v>4</v>
      </c>
      <c r="H37" s="118">
        <v>4.3</v>
      </c>
      <c r="I37" s="114">
        <v>4.7</v>
      </c>
      <c r="J37" s="114">
        <v>4.8</v>
      </c>
      <c r="K37" s="127">
        <v>2.5</v>
      </c>
      <c r="L37" s="127">
        <v>2</v>
      </c>
      <c r="M37" s="128">
        <v>1</v>
      </c>
      <c r="N37" s="89">
        <f t="shared" ref="N37:N42" si="0">SUM(C37:M37)/11</f>
        <v>3.5</v>
      </c>
      <c r="O37" s="166"/>
      <c r="P37" s="133"/>
      <c r="R37" s="41"/>
      <c r="S37" s="41"/>
    </row>
    <row r="38" spans="1:19" x14ac:dyDescent="0.25">
      <c r="A38" s="1">
        <v>31</v>
      </c>
      <c r="B38" s="14" t="s">
        <v>189</v>
      </c>
      <c r="C38" s="109">
        <v>1</v>
      </c>
      <c r="D38" s="109">
        <v>5</v>
      </c>
      <c r="E38" s="110">
        <v>4</v>
      </c>
      <c r="F38" s="110">
        <v>4</v>
      </c>
      <c r="G38" s="118">
        <v>5</v>
      </c>
      <c r="H38" s="118">
        <v>1</v>
      </c>
      <c r="I38" s="114">
        <v>4</v>
      </c>
      <c r="J38" s="114">
        <v>4</v>
      </c>
      <c r="K38" s="127">
        <v>3</v>
      </c>
      <c r="L38" s="127">
        <v>4.5</v>
      </c>
      <c r="M38" s="128">
        <v>1</v>
      </c>
      <c r="N38" s="89">
        <f t="shared" si="0"/>
        <v>3.3181818181818183</v>
      </c>
      <c r="O38" s="166">
        <v>2</v>
      </c>
      <c r="P38" s="133"/>
      <c r="R38" s="41"/>
      <c r="S38" s="41"/>
    </row>
    <row r="39" spans="1:19" x14ac:dyDescent="0.25">
      <c r="A39" s="1">
        <v>32</v>
      </c>
      <c r="B39" s="14" t="s">
        <v>188</v>
      </c>
      <c r="C39" s="116">
        <v>3</v>
      </c>
      <c r="D39" s="109">
        <v>5</v>
      </c>
      <c r="E39" s="110">
        <v>4</v>
      </c>
      <c r="F39" s="110">
        <v>4.5</v>
      </c>
      <c r="G39" s="117">
        <v>2</v>
      </c>
      <c r="H39" s="118">
        <v>4.5</v>
      </c>
      <c r="I39" s="114">
        <v>1</v>
      </c>
      <c r="J39" s="115">
        <v>1</v>
      </c>
      <c r="K39" s="126">
        <v>1</v>
      </c>
      <c r="L39" s="126">
        <v>1</v>
      </c>
      <c r="M39" s="128">
        <v>1</v>
      </c>
      <c r="N39" s="94">
        <f t="shared" si="0"/>
        <v>2.5454545454545454</v>
      </c>
      <c r="O39" s="166"/>
      <c r="P39" s="133"/>
      <c r="R39" s="41"/>
      <c r="S39" s="41"/>
    </row>
    <row r="40" spans="1:19" x14ac:dyDescent="0.25">
      <c r="A40" s="1">
        <v>33</v>
      </c>
      <c r="B40" s="14" t="s">
        <v>231</v>
      </c>
      <c r="C40" s="161">
        <v>3</v>
      </c>
      <c r="D40" s="109">
        <v>5</v>
      </c>
      <c r="E40" s="110">
        <v>4</v>
      </c>
      <c r="F40" s="110">
        <v>4</v>
      </c>
      <c r="G40" s="118">
        <v>5</v>
      </c>
      <c r="H40" s="118">
        <v>4.3</v>
      </c>
      <c r="I40" s="114">
        <v>4</v>
      </c>
      <c r="J40" s="114">
        <v>1</v>
      </c>
      <c r="K40" s="127">
        <v>5</v>
      </c>
      <c r="L40" s="127">
        <v>4.5999999999999996</v>
      </c>
      <c r="M40" s="128">
        <v>4.8</v>
      </c>
      <c r="N40" s="89">
        <f t="shared" si="0"/>
        <v>4.0636363636363635</v>
      </c>
      <c r="O40" s="166">
        <v>2</v>
      </c>
      <c r="P40" s="133"/>
      <c r="R40" s="41"/>
      <c r="S40" s="41"/>
    </row>
    <row r="41" spans="1:19" x14ac:dyDescent="0.25">
      <c r="A41" s="1">
        <v>34</v>
      </c>
      <c r="B41" s="14" t="s">
        <v>190</v>
      </c>
      <c r="C41" s="116">
        <v>1</v>
      </c>
      <c r="D41" s="109">
        <v>5</v>
      </c>
      <c r="E41" s="110">
        <v>4</v>
      </c>
      <c r="F41" s="110">
        <v>4.5</v>
      </c>
      <c r="G41" s="118">
        <v>2</v>
      </c>
      <c r="H41" s="118">
        <v>4.5</v>
      </c>
      <c r="I41" s="114">
        <v>1</v>
      </c>
      <c r="J41" s="114">
        <v>1</v>
      </c>
      <c r="K41" s="127">
        <v>1</v>
      </c>
      <c r="L41" s="127">
        <v>1</v>
      </c>
      <c r="M41" s="128">
        <v>1</v>
      </c>
      <c r="N41" s="94">
        <f t="shared" si="0"/>
        <v>2.3636363636363638</v>
      </c>
      <c r="O41" s="166"/>
      <c r="P41" s="133"/>
      <c r="R41" s="41"/>
      <c r="S41" s="41"/>
    </row>
    <row r="42" spans="1:19" x14ac:dyDescent="0.25">
      <c r="A42" s="1">
        <v>35</v>
      </c>
      <c r="B42" s="14" t="s">
        <v>191</v>
      </c>
      <c r="C42" s="116">
        <v>4.2</v>
      </c>
      <c r="D42" s="109">
        <v>5</v>
      </c>
      <c r="E42" s="44">
        <v>4</v>
      </c>
      <c r="F42" s="44">
        <v>4.5</v>
      </c>
      <c r="G42" s="117">
        <v>4</v>
      </c>
      <c r="H42" s="117">
        <v>4.5</v>
      </c>
      <c r="I42" s="115">
        <v>1</v>
      </c>
      <c r="J42" s="115">
        <v>1</v>
      </c>
      <c r="K42" s="126">
        <v>1</v>
      </c>
      <c r="L42" s="126">
        <v>1</v>
      </c>
      <c r="M42" s="128">
        <v>1</v>
      </c>
      <c r="N42" s="94">
        <f t="shared" si="0"/>
        <v>2.8363636363636364</v>
      </c>
      <c r="O42" s="166"/>
      <c r="P42" s="133"/>
      <c r="R42" s="41"/>
      <c r="S42" s="41"/>
    </row>
    <row r="43" spans="1:19" x14ac:dyDescent="0.25">
      <c r="A43" s="1">
        <v>36</v>
      </c>
      <c r="B43" s="139" t="s">
        <v>192</v>
      </c>
      <c r="C43" s="141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67"/>
      <c r="P43" s="133"/>
      <c r="R43" s="41"/>
      <c r="S43" s="41"/>
    </row>
    <row r="44" spans="1:19" x14ac:dyDescent="0.25">
      <c r="A44" s="1">
        <v>37</v>
      </c>
      <c r="B44" s="139" t="s">
        <v>193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0"/>
      <c r="N44" s="160"/>
      <c r="O44" s="167"/>
      <c r="P44" s="133"/>
      <c r="R44" s="41"/>
      <c r="S44" s="41"/>
    </row>
    <row r="45" spans="1:19" x14ac:dyDescent="0.25">
      <c r="A45" s="1">
        <v>38</v>
      </c>
      <c r="B45" s="139" t="s">
        <v>194</v>
      </c>
      <c r="C45" s="141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60"/>
      <c r="O45" s="167"/>
      <c r="P45" s="133"/>
      <c r="R45" s="41"/>
      <c r="S45" s="41"/>
    </row>
    <row r="46" spans="1:19" x14ac:dyDescent="0.25">
      <c r="A46" s="1">
        <v>39</v>
      </c>
      <c r="B46" s="139" t="s">
        <v>205</v>
      </c>
      <c r="C46" s="141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67"/>
      <c r="P46" s="133"/>
      <c r="R46" s="41"/>
      <c r="S46" s="41"/>
    </row>
    <row r="47" spans="1:19" x14ac:dyDescent="0.25">
      <c r="A47" s="1">
        <v>40</v>
      </c>
      <c r="B47" s="139" t="s">
        <v>232</v>
      </c>
      <c r="C47" s="141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67"/>
      <c r="P47" s="133"/>
      <c r="R47" s="41"/>
      <c r="S47" s="41"/>
    </row>
    <row r="48" spans="1:19" x14ac:dyDescent="0.25">
      <c r="A48" s="1">
        <v>41</v>
      </c>
      <c r="B48" s="14" t="s">
        <v>195</v>
      </c>
      <c r="C48" s="116">
        <v>1</v>
      </c>
      <c r="D48" s="116">
        <v>5</v>
      </c>
      <c r="E48" s="110">
        <v>4</v>
      </c>
      <c r="F48" s="44">
        <v>4.5</v>
      </c>
      <c r="G48" s="117">
        <v>1</v>
      </c>
      <c r="H48" s="117">
        <v>4.5</v>
      </c>
      <c r="I48" s="115">
        <v>1</v>
      </c>
      <c r="J48" s="115">
        <v>1</v>
      </c>
      <c r="K48" s="126">
        <v>1</v>
      </c>
      <c r="L48" s="126">
        <v>1</v>
      </c>
      <c r="M48" s="128">
        <v>1</v>
      </c>
      <c r="N48" s="94">
        <f>SUM(C48:M48)/11</f>
        <v>2.2727272727272729</v>
      </c>
      <c r="O48" s="166">
        <v>2</v>
      </c>
      <c r="P48" s="133"/>
      <c r="R48" s="41"/>
      <c r="S48" s="41"/>
    </row>
    <row r="49" spans="1:19" x14ac:dyDescent="0.25">
      <c r="A49" s="1">
        <v>42</v>
      </c>
      <c r="B49" s="14" t="s">
        <v>196</v>
      </c>
      <c r="C49" s="116">
        <v>1</v>
      </c>
      <c r="D49" s="116">
        <v>5</v>
      </c>
      <c r="E49" s="110">
        <v>4</v>
      </c>
      <c r="F49" s="44">
        <v>1</v>
      </c>
      <c r="G49" s="117">
        <v>1</v>
      </c>
      <c r="H49" s="117">
        <v>3.7</v>
      </c>
      <c r="I49" s="115">
        <v>1</v>
      </c>
      <c r="J49" s="115">
        <v>1</v>
      </c>
      <c r="K49" s="126">
        <v>1</v>
      </c>
      <c r="L49" s="126">
        <v>1</v>
      </c>
      <c r="M49" s="128">
        <v>1</v>
      </c>
      <c r="N49" s="94">
        <f>SUM(C49:M49)/11</f>
        <v>1.8818181818181818</v>
      </c>
      <c r="O49" s="166"/>
      <c r="P49" s="133"/>
      <c r="R49" s="41"/>
      <c r="S49" s="41"/>
    </row>
    <row r="50" spans="1:19" x14ac:dyDescent="0.25">
      <c r="A50" s="1">
        <v>43</v>
      </c>
      <c r="B50" s="139" t="s">
        <v>197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67"/>
      <c r="P50" s="133"/>
      <c r="R50" s="41"/>
      <c r="S50" s="41"/>
    </row>
    <row r="51" spans="1:19" x14ac:dyDescent="0.25">
      <c r="A51" s="1">
        <v>44</v>
      </c>
      <c r="B51" s="139" t="s">
        <v>210</v>
      </c>
      <c r="C51" s="141"/>
      <c r="D51" s="141"/>
      <c r="E51" s="141"/>
      <c r="F51" s="140"/>
      <c r="G51" s="140"/>
      <c r="H51" s="140"/>
      <c r="I51" s="140"/>
      <c r="J51" s="140"/>
      <c r="K51" s="140"/>
      <c r="L51" s="140"/>
      <c r="M51" s="140"/>
      <c r="N51" s="160"/>
      <c r="O51" s="167"/>
      <c r="P51" s="133"/>
      <c r="R51" s="41"/>
      <c r="S51" s="41"/>
    </row>
    <row r="52" spans="1:19" x14ac:dyDescent="0.25">
      <c r="A52" s="1">
        <v>45</v>
      </c>
      <c r="B52" s="139" t="s">
        <v>198</v>
      </c>
      <c r="C52" s="141"/>
      <c r="D52" s="141"/>
      <c r="E52" s="141"/>
      <c r="F52" s="140"/>
      <c r="G52" s="140"/>
      <c r="H52" s="140"/>
      <c r="I52" s="140"/>
      <c r="J52" s="140"/>
      <c r="K52" s="140"/>
      <c r="L52" s="140"/>
      <c r="M52" s="140"/>
      <c r="N52" s="140"/>
      <c r="O52" s="167"/>
      <c r="P52" s="133"/>
    </row>
    <row r="53" spans="1:19" x14ac:dyDescent="0.25">
      <c r="A53" s="1">
        <v>46</v>
      </c>
      <c r="B53" s="14" t="s">
        <v>199</v>
      </c>
      <c r="C53" s="116">
        <v>2.2000000000000002</v>
      </c>
      <c r="D53" s="116">
        <v>3</v>
      </c>
      <c r="E53" s="110">
        <v>4</v>
      </c>
      <c r="F53" s="44">
        <v>4</v>
      </c>
      <c r="G53" s="117">
        <v>4</v>
      </c>
      <c r="H53" s="117">
        <v>4.5</v>
      </c>
      <c r="I53" s="115">
        <v>4.7</v>
      </c>
      <c r="J53" s="115">
        <v>5</v>
      </c>
      <c r="K53" s="126">
        <v>2.5</v>
      </c>
      <c r="L53" s="126">
        <v>2</v>
      </c>
      <c r="M53" s="128">
        <v>1</v>
      </c>
      <c r="N53" s="89">
        <f>SUM(C53:M53)/11</f>
        <v>3.3545454545454545</v>
      </c>
      <c r="O53" s="166"/>
      <c r="P53" s="133"/>
    </row>
    <row r="54" spans="1:19" x14ac:dyDescent="0.25">
      <c r="A54" s="1">
        <v>47</v>
      </c>
      <c r="B54" s="14" t="s">
        <v>200</v>
      </c>
      <c r="C54" s="116">
        <v>1</v>
      </c>
      <c r="D54" s="116">
        <v>5</v>
      </c>
      <c r="E54" s="110">
        <v>4</v>
      </c>
      <c r="F54" s="44">
        <v>4.5</v>
      </c>
      <c r="G54" s="117">
        <v>5</v>
      </c>
      <c r="H54" s="117">
        <v>4.5</v>
      </c>
      <c r="I54" s="115">
        <v>1</v>
      </c>
      <c r="J54" s="115">
        <v>1</v>
      </c>
      <c r="K54" s="126">
        <v>1</v>
      </c>
      <c r="L54" s="126">
        <v>1</v>
      </c>
      <c r="M54" s="128">
        <v>1</v>
      </c>
      <c r="N54" s="94">
        <f>SUM(C54:M54)/11</f>
        <v>2.6363636363636362</v>
      </c>
      <c r="O54" s="166">
        <v>2</v>
      </c>
      <c r="P54" s="133"/>
    </row>
    <row r="55" spans="1:19" x14ac:dyDescent="0.25">
      <c r="A55" s="1">
        <v>48</v>
      </c>
      <c r="B55" s="14" t="s">
        <v>201</v>
      </c>
      <c r="C55" s="116">
        <v>5</v>
      </c>
      <c r="D55" s="116">
        <v>5</v>
      </c>
      <c r="E55" s="110">
        <v>4</v>
      </c>
      <c r="F55" s="44">
        <v>4</v>
      </c>
      <c r="G55" s="117">
        <v>5</v>
      </c>
      <c r="H55" s="117">
        <v>4.3</v>
      </c>
      <c r="I55" s="115">
        <v>4.5</v>
      </c>
      <c r="J55" s="115">
        <v>4.5</v>
      </c>
      <c r="K55" s="126">
        <v>3.5</v>
      </c>
      <c r="L55" s="126">
        <v>3.2</v>
      </c>
      <c r="M55" s="128">
        <v>3.5</v>
      </c>
      <c r="N55" s="89">
        <f>SUM(C55:M55)/11</f>
        <v>4.2272727272727275</v>
      </c>
      <c r="O55" s="166"/>
      <c r="P55" s="133"/>
    </row>
  </sheetData>
  <sortState ref="B9:O55">
    <sortCondition ref="B8"/>
  </sortState>
  <mergeCells count="8">
    <mergeCell ref="O6:O7"/>
    <mergeCell ref="A1:M1"/>
    <mergeCell ref="A2:M2"/>
    <mergeCell ref="A3:M3"/>
    <mergeCell ref="A4:M4"/>
    <mergeCell ref="A6:A7"/>
    <mergeCell ref="B6:B7"/>
    <mergeCell ref="C6:M6"/>
  </mergeCells>
  <pageMargins left="0.70866141732283472" right="0.39370078740157483" top="0.74803149606299213" bottom="0.74803149606299213" header="0" footer="0"/>
  <pageSetup paperSize="9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45"/>
  <sheetViews>
    <sheetView zoomScaleNormal="100" workbookViewId="0">
      <pane xSplit="2" ySplit="7" topLeftCell="E15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1.42578125" defaultRowHeight="15" x14ac:dyDescent="0.25"/>
  <cols>
    <col min="1" max="1" width="3.28515625" style="39" customWidth="1"/>
    <col min="2" max="2" width="28.85546875" style="39" customWidth="1"/>
    <col min="3" max="10" width="3.5703125" style="39" customWidth="1"/>
    <col min="11" max="11" width="4.7109375" style="39" customWidth="1"/>
    <col min="12" max="12" width="5.5703125" style="39" customWidth="1"/>
    <col min="13" max="13" width="5.140625" style="39" customWidth="1"/>
    <col min="14" max="14" width="1.140625" style="41" customWidth="1"/>
    <col min="15" max="15" width="3.5703125" style="39" customWidth="1"/>
    <col min="16" max="16" width="46.85546875" style="39" customWidth="1"/>
    <col min="17" max="17" width="7.85546875" style="39" customWidth="1"/>
    <col min="18" max="16384" width="11.42578125" style="39"/>
  </cols>
  <sheetData>
    <row r="1" spans="1:17" x14ac:dyDescent="0.25">
      <c r="A1" s="175" t="s">
        <v>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69"/>
      <c r="M1" s="69"/>
    </row>
    <row r="2" spans="1:17" x14ac:dyDescent="0.25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69"/>
      <c r="M2" s="69"/>
    </row>
    <row r="3" spans="1:17" x14ac:dyDescent="0.25">
      <c r="A3" s="175" t="s">
        <v>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69"/>
      <c r="M3" s="69"/>
    </row>
    <row r="4" spans="1:17" x14ac:dyDescent="0.25">
      <c r="A4" s="175" t="s">
        <v>253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69"/>
      <c r="M4" s="69"/>
    </row>
    <row r="5" spans="1:17" x14ac:dyDescent="0.25">
      <c r="A5" s="46"/>
      <c r="B5" s="4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7" x14ac:dyDescent="0.25">
      <c r="A6" s="176" t="s">
        <v>0</v>
      </c>
      <c r="B6" s="176" t="s">
        <v>1</v>
      </c>
      <c r="C6" s="181" t="s">
        <v>11</v>
      </c>
      <c r="D6" s="181"/>
      <c r="E6" s="181"/>
      <c r="F6" s="181"/>
      <c r="G6" s="181"/>
      <c r="H6" s="181"/>
      <c r="I6" s="181"/>
      <c r="J6" s="181"/>
      <c r="K6" s="181"/>
      <c r="L6" s="180" t="s">
        <v>304</v>
      </c>
      <c r="M6" s="154" t="s">
        <v>305</v>
      </c>
    </row>
    <row r="7" spans="1:17" x14ac:dyDescent="0.25">
      <c r="A7" s="176"/>
      <c r="B7" s="176"/>
      <c r="C7" s="40">
        <v>1</v>
      </c>
      <c r="D7" s="40">
        <v>2</v>
      </c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10" t="s">
        <v>10</v>
      </c>
      <c r="L7" s="180"/>
      <c r="M7" s="168" t="s">
        <v>306</v>
      </c>
    </row>
    <row r="8" spans="1:17" x14ac:dyDescent="0.25">
      <c r="A8" s="55">
        <v>1</v>
      </c>
      <c r="B8" s="14" t="s">
        <v>100</v>
      </c>
      <c r="C8" s="121">
        <v>4.5</v>
      </c>
      <c r="D8" s="121">
        <v>4.5</v>
      </c>
      <c r="E8" s="122">
        <v>4</v>
      </c>
      <c r="F8" s="121">
        <v>4.7</v>
      </c>
      <c r="G8" s="122">
        <v>4.8</v>
      </c>
      <c r="H8" s="122">
        <v>4.5</v>
      </c>
      <c r="I8" s="122">
        <v>4.7</v>
      </c>
      <c r="J8" s="122">
        <v>3.8</v>
      </c>
      <c r="K8" s="123">
        <f>SUM(C8:J8)/8</f>
        <v>4.4375</v>
      </c>
      <c r="L8" s="70"/>
      <c r="M8" s="169"/>
      <c r="O8" s="26">
        <v>1</v>
      </c>
      <c r="P8" s="34" t="s">
        <v>274</v>
      </c>
      <c r="Q8" s="15">
        <v>41893</v>
      </c>
    </row>
    <row r="9" spans="1:17" x14ac:dyDescent="0.25">
      <c r="A9" s="55">
        <v>2</v>
      </c>
      <c r="B9" s="14" t="s">
        <v>101</v>
      </c>
      <c r="C9" s="121">
        <v>1</v>
      </c>
      <c r="D9" s="121">
        <v>3</v>
      </c>
      <c r="E9" s="122">
        <v>2.2999999999999998</v>
      </c>
      <c r="F9" s="121">
        <v>5</v>
      </c>
      <c r="G9" s="121">
        <v>3.3</v>
      </c>
      <c r="H9" s="121">
        <v>1.8</v>
      </c>
      <c r="I9" s="121">
        <v>3.7</v>
      </c>
      <c r="J9" s="121">
        <v>4</v>
      </c>
      <c r="K9" s="123">
        <f>SUM(C9:J9)/8</f>
        <v>3.0125000000000002</v>
      </c>
      <c r="L9" s="70"/>
      <c r="M9" s="169"/>
      <c r="O9" s="26">
        <v>2</v>
      </c>
      <c r="P9" s="34" t="s">
        <v>265</v>
      </c>
      <c r="Q9" s="15">
        <v>41914</v>
      </c>
    </row>
    <row r="10" spans="1:17" x14ac:dyDescent="0.25">
      <c r="A10" s="55">
        <v>3</v>
      </c>
      <c r="B10" s="14" t="s">
        <v>133</v>
      </c>
      <c r="C10" s="121">
        <v>4</v>
      </c>
      <c r="D10" s="122">
        <v>3</v>
      </c>
      <c r="E10" s="121">
        <v>2</v>
      </c>
      <c r="F10" s="121">
        <v>4.5999999999999996</v>
      </c>
      <c r="G10" s="121">
        <v>4.5</v>
      </c>
      <c r="H10" s="121">
        <v>3.3</v>
      </c>
      <c r="I10" s="121">
        <v>3</v>
      </c>
      <c r="J10" s="121">
        <v>4</v>
      </c>
      <c r="K10" s="123">
        <f>SUM(C10:J10)/8</f>
        <v>3.5500000000000003</v>
      </c>
      <c r="L10" s="70"/>
      <c r="M10" s="169"/>
      <c r="O10" s="26">
        <v>3</v>
      </c>
      <c r="P10" s="34" t="s">
        <v>266</v>
      </c>
      <c r="Q10" s="15">
        <v>41914</v>
      </c>
    </row>
    <row r="11" spans="1:17" x14ac:dyDescent="0.25">
      <c r="A11" s="55">
        <v>4</v>
      </c>
      <c r="B11" s="139" t="s">
        <v>102</v>
      </c>
      <c r="C11" s="142"/>
      <c r="D11" s="142"/>
      <c r="E11" s="143"/>
      <c r="F11" s="142"/>
      <c r="G11" s="142"/>
      <c r="H11" s="142"/>
      <c r="I11" s="142"/>
      <c r="J11" s="142"/>
      <c r="K11" s="123"/>
      <c r="L11" s="70"/>
      <c r="M11" s="169"/>
      <c r="O11" s="26">
        <v>4</v>
      </c>
      <c r="P11" s="34" t="s">
        <v>268</v>
      </c>
      <c r="Q11" s="15">
        <v>41928</v>
      </c>
    </row>
    <row r="12" spans="1:17" x14ac:dyDescent="0.25">
      <c r="A12" s="55">
        <v>5</v>
      </c>
      <c r="B12" s="14" t="s">
        <v>127</v>
      </c>
      <c r="C12" s="121">
        <v>4.5</v>
      </c>
      <c r="D12" s="121">
        <v>4.5999999999999996</v>
      </c>
      <c r="E12" s="122">
        <v>4.2</v>
      </c>
      <c r="F12" s="121">
        <v>3.7</v>
      </c>
      <c r="G12" s="121">
        <v>5</v>
      </c>
      <c r="H12" s="121">
        <v>4</v>
      </c>
      <c r="I12" s="121">
        <v>5</v>
      </c>
      <c r="J12" s="121">
        <v>5</v>
      </c>
      <c r="K12" s="123">
        <f>SUM(C12:J12)/8</f>
        <v>4.5</v>
      </c>
      <c r="L12" s="70"/>
      <c r="M12" s="169"/>
      <c r="O12" s="26">
        <v>5</v>
      </c>
      <c r="P12" s="34" t="s">
        <v>275</v>
      </c>
      <c r="Q12" s="15">
        <v>41935</v>
      </c>
    </row>
    <row r="13" spans="1:17" x14ac:dyDescent="0.25">
      <c r="A13" s="55">
        <v>6</v>
      </c>
      <c r="B13" s="74" t="s">
        <v>103</v>
      </c>
      <c r="C13" s="124"/>
      <c r="D13" s="124"/>
      <c r="E13" s="124"/>
      <c r="F13" s="124"/>
      <c r="G13" s="124"/>
      <c r="H13" s="124"/>
      <c r="I13" s="124"/>
      <c r="J13" s="124"/>
      <c r="K13" s="123"/>
      <c r="L13" s="70"/>
      <c r="M13" s="169">
        <v>12</v>
      </c>
      <c r="O13" s="26">
        <v>6</v>
      </c>
      <c r="P13" s="34" t="s">
        <v>264</v>
      </c>
      <c r="Q13" s="15">
        <v>41907</v>
      </c>
    </row>
    <row r="14" spans="1:17" x14ac:dyDescent="0.25">
      <c r="A14" s="55">
        <v>7</v>
      </c>
      <c r="B14" s="14" t="s">
        <v>104</v>
      </c>
      <c r="C14" s="121">
        <v>4.5</v>
      </c>
      <c r="D14" s="121">
        <v>4</v>
      </c>
      <c r="E14" s="122">
        <v>2.5</v>
      </c>
      <c r="F14" s="121">
        <v>4</v>
      </c>
      <c r="G14" s="121">
        <v>5</v>
      </c>
      <c r="H14" s="121">
        <v>2.5</v>
      </c>
      <c r="I14" s="121">
        <v>5</v>
      </c>
      <c r="J14" s="121">
        <v>4.2</v>
      </c>
      <c r="K14" s="123">
        <f t="shared" ref="K14:K24" si="0">SUM(C14:J14)/8</f>
        <v>3.9624999999999999</v>
      </c>
      <c r="L14" s="70"/>
      <c r="M14" s="169"/>
      <c r="O14" s="26">
        <v>7</v>
      </c>
      <c r="P14" s="34" t="s">
        <v>276</v>
      </c>
      <c r="Q14" s="15">
        <v>41935</v>
      </c>
    </row>
    <row r="15" spans="1:17" x14ac:dyDescent="0.25">
      <c r="A15" s="55">
        <v>8</v>
      </c>
      <c r="B15" s="14" t="s">
        <v>105</v>
      </c>
      <c r="C15" s="132">
        <v>3</v>
      </c>
      <c r="D15" s="121">
        <v>3</v>
      </c>
      <c r="E15" s="147">
        <v>3</v>
      </c>
      <c r="F15" s="121">
        <v>1</v>
      </c>
      <c r="G15" s="121">
        <v>2.5</v>
      </c>
      <c r="H15" s="121">
        <v>3.8</v>
      </c>
      <c r="I15" s="121">
        <v>4.2</v>
      </c>
      <c r="J15" s="121">
        <v>4.7</v>
      </c>
      <c r="K15" s="123">
        <f t="shared" si="0"/>
        <v>3.15</v>
      </c>
      <c r="L15" s="70" t="s">
        <v>281</v>
      </c>
      <c r="M15" s="169">
        <v>4</v>
      </c>
      <c r="O15" s="26">
        <v>8</v>
      </c>
      <c r="P15" s="34" t="s">
        <v>277</v>
      </c>
      <c r="Q15" s="15">
        <v>41935</v>
      </c>
    </row>
    <row r="16" spans="1:17" x14ac:dyDescent="0.25">
      <c r="A16" s="55">
        <v>9</v>
      </c>
      <c r="B16" s="14" t="s">
        <v>106</v>
      </c>
      <c r="C16" s="121">
        <v>4.5</v>
      </c>
      <c r="D16" s="121">
        <v>3</v>
      </c>
      <c r="E16" s="122">
        <v>2.5</v>
      </c>
      <c r="F16" s="121">
        <v>4.7</v>
      </c>
      <c r="G16" s="121">
        <v>4</v>
      </c>
      <c r="H16" s="121">
        <v>3.3</v>
      </c>
      <c r="I16" s="121">
        <v>4.2</v>
      </c>
      <c r="J16" s="121">
        <v>4.7</v>
      </c>
      <c r="K16" s="123">
        <f t="shared" si="0"/>
        <v>3.8624999999999998</v>
      </c>
      <c r="L16" s="70"/>
      <c r="M16" s="169"/>
      <c r="P16" s="12"/>
    </row>
    <row r="17" spans="1:17" x14ac:dyDescent="0.25">
      <c r="A17" s="55">
        <v>10</v>
      </c>
      <c r="B17" s="14" t="s">
        <v>107</v>
      </c>
      <c r="C17" s="121">
        <v>4</v>
      </c>
      <c r="D17" s="121">
        <v>3</v>
      </c>
      <c r="E17" s="122">
        <v>2</v>
      </c>
      <c r="F17" s="121">
        <v>4.5999999999999996</v>
      </c>
      <c r="G17" s="121">
        <v>4.5</v>
      </c>
      <c r="H17" s="121">
        <v>3</v>
      </c>
      <c r="I17" s="121">
        <v>3</v>
      </c>
      <c r="J17" s="121">
        <v>4</v>
      </c>
      <c r="K17" s="123">
        <f t="shared" si="0"/>
        <v>3.5125000000000002</v>
      </c>
      <c r="L17" s="70"/>
      <c r="M17" s="169"/>
      <c r="Q17" s="61"/>
    </row>
    <row r="18" spans="1:17" x14ac:dyDescent="0.25">
      <c r="A18" s="55">
        <v>11</v>
      </c>
      <c r="B18" s="14" t="s">
        <v>108</v>
      </c>
      <c r="C18" s="121">
        <v>4.5</v>
      </c>
      <c r="D18" s="121">
        <v>5</v>
      </c>
      <c r="E18" s="122">
        <v>4</v>
      </c>
      <c r="F18" s="132">
        <v>3</v>
      </c>
      <c r="G18" s="121">
        <v>1</v>
      </c>
      <c r="H18" s="121">
        <v>2</v>
      </c>
      <c r="I18" s="132">
        <v>3</v>
      </c>
      <c r="J18" s="132">
        <v>3</v>
      </c>
      <c r="K18" s="123">
        <f t="shared" si="0"/>
        <v>3.1875</v>
      </c>
      <c r="L18" s="70" t="s">
        <v>281</v>
      </c>
      <c r="M18" s="169">
        <v>4</v>
      </c>
      <c r="P18" s="102"/>
      <c r="Q18" s="61"/>
    </row>
    <row r="19" spans="1:17" x14ac:dyDescent="0.25">
      <c r="A19" s="55">
        <v>12</v>
      </c>
      <c r="B19" s="14" t="s">
        <v>109</v>
      </c>
      <c r="C19" s="121">
        <v>4.5</v>
      </c>
      <c r="D19" s="121">
        <v>5</v>
      </c>
      <c r="E19" s="122">
        <v>4.2</v>
      </c>
      <c r="F19" s="121">
        <v>4.7</v>
      </c>
      <c r="G19" s="121">
        <v>5</v>
      </c>
      <c r="H19" s="121">
        <v>3.8</v>
      </c>
      <c r="I19" s="121">
        <v>5</v>
      </c>
      <c r="J19" s="121">
        <v>4.2</v>
      </c>
      <c r="K19" s="123">
        <f t="shared" si="0"/>
        <v>4.5500000000000007</v>
      </c>
      <c r="L19" s="70"/>
      <c r="M19" s="169"/>
      <c r="Q19" s="61"/>
    </row>
    <row r="20" spans="1:17" x14ac:dyDescent="0.25">
      <c r="A20" s="55">
        <v>13</v>
      </c>
      <c r="B20" s="14" t="s">
        <v>247</v>
      </c>
      <c r="C20" s="121">
        <v>4.5</v>
      </c>
      <c r="D20" s="121">
        <v>3.8</v>
      </c>
      <c r="E20" s="122">
        <v>3</v>
      </c>
      <c r="F20" s="121">
        <v>5</v>
      </c>
      <c r="G20" s="121">
        <v>1</v>
      </c>
      <c r="H20" s="121">
        <v>3</v>
      </c>
      <c r="I20" s="132">
        <v>3</v>
      </c>
      <c r="J20" s="132">
        <v>3</v>
      </c>
      <c r="K20" s="123">
        <f t="shared" si="0"/>
        <v>3.2875000000000001</v>
      </c>
      <c r="L20" s="70" t="s">
        <v>281</v>
      </c>
      <c r="M20" s="169">
        <v>4</v>
      </c>
      <c r="P20" s="68"/>
      <c r="Q20" s="61" t="s">
        <v>246</v>
      </c>
    </row>
    <row r="21" spans="1:17" x14ac:dyDescent="0.25">
      <c r="A21" s="55">
        <v>14</v>
      </c>
      <c r="B21" s="14" t="s">
        <v>110</v>
      </c>
      <c r="C21" s="121">
        <v>4.2</v>
      </c>
      <c r="D21" s="121">
        <v>3</v>
      </c>
      <c r="E21" s="147">
        <v>3.5</v>
      </c>
      <c r="F21" s="121">
        <v>4.7</v>
      </c>
      <c r="G21" s="121">
        <v>5</v>
      </c>
      <c r="H21" s="121">
        <v>4.3</v>
      </c>
      <c r="I21" s="121">
        <v>5</v>
      </c>
      <c r="J21" s="121">
        <v>4.5</v>
      </c>
      <c r="K21" s="123">
        <f t="shared" si="0"/>
        <v>4.2750000000000004</v>
      </c>
      <c r="L21" s="70"/>
      <c r="M21" s="169"/>
      <c r="P21" s="68"/>
      <c r="Q21" s="61"/>
    </row>
    <row r="22" spans="1:17" x14ac:dyDescent="0.25">
      <c r="A22" s="55">
        <v>15</v>
      </c>
      <c r="B22" s="14" t="s">
        <v>128</v>
      </c>
      <c r="C22" s="121">
        <v>4.5</v>
      </c>
      <c r="D22" s="121">
        <v>3.8</v>
      </c>
      <c r="E22" s="122">
        <v>3</v>
      </c>
      <c r="F22" s="121">
        <v>5</v>
      </c>
      <c r="G22" s="121">
        <v>4.5</v>
      </c>
      <c r="H22" s="121">
        <v>4</v>
      </c>
      <c r="I22" s="121">
        <v>5</v>
      </c>
      <c r="J22" s="121">
        <v>4</v>
      </c>
      <c r="K22" s="123">
        <f t="shared" si="0"/>
        <v>4.2249999999999996</v>
      </c>
      <c r="L22" s="70"/>
      <c r="M22" s="169"/>
    </row>
    <row r="23" spans="1:17" x14ac:dyDescent="0.25">
      <c r="A23" s="55">
        <v>16</v>
      </c>
      <c r="B23" s="14" t="s">
        <v>234</v>
      </c>
      <c r="C23" s="121">
        <v>4.5</v>
      </c>
      <c r="D23" s="121">
        <v>4.5</v>
      </c>
      <c r="E23" s="122">
        <v>4</v>
      </c>
      <c r="F23" s="121">
        <v>4.7</v>
      </c>
      <c r="G23" s="121">
        <v>1</v>
      </c>
      <c r="H23" s="121">
        <v>2.8</v>
      </c>
      <c r="I23" s="121">
        <v>4.7</v>
      </c>
      <c r="J23" s="121">
        <v>3.8</v>
      </c>
      <c r="K23" s="123">
        <f t="shared" si="0"/>
        <v>3.75</v>
      </c>
      <c r="L23" s="70"/>
      <c r="M23" s="169"/>
    </row>
    <row r="24" spans="1:17" x14ac:dyDescent="0.25">
      <c r="A24" s="55">
        <v>17</v>
      </c>
      <c r="B24" s="14" t="s">
        <v>111</v>
      </c>
      <c r="C24" s="121">
        <v>4.5</v>
      </c>
      <c r="D24" s="121">
        <v>5</v>
      </c>
      <c r="E24" s="121">
        <v>4</v>
      </c>
      <c r="F24" s="121">
        <v>1</v>
      </c>
      <c r="G24" s="121">
        <v>1</v>
      </c>
      <c r="H24" s="121">
        <v>3</v>
      </c>
      <c r="I24" s="121">
        <v>5</v>
      </c>
      <c r="J24" s="132">
        <v>4</v>
      </c>
      <c r="K24" s="123">
        <f t="shared" si="0"/>
        <v>3.4375</v>
      </c>
      <c r="L24" s="70"/>
      <c r="M24" s="169">
        <v>2</v>
      </c>
    </row>
    <row r="25" spans="1:17" x14ac:dyDescent="0.25">
      <c r="A25" s="55">
        <v>18</v>
      </c>
      <c r="B25" s="74" t="s">
        <v>243</v>
      </c>
      <c r="C25" s="124"/>
      <c r="D25" s="124"/>
      <c r="E25" s="124"/>
      <c r="F25" s="124"/>
      <c r="G25" s="124"/>
      <c r="H25" s="124"/>
      <c r="I25" s="124"/>
      <c r="J25" s="124"/>
      <c r="K25" s="123"/>
      <c r="L25" s="70"/>
      <c r="M25" s="169"/>
    </row>
    <row r="26" spans="1:17" x14ac:dyDescent="0.25">
      <c r="A26" s="55">
        <v>19</v>
      </c>
      <c r="B26" s="14" t="s">
        <v>112</v>
      </c>
      <c r="C26" s="121">
        <v>4.5</v>
      </c>
      <c r="D26" s="121">
        <v>4</v>
      </c>
      <c r="E26" s="121">
        <v>4</v>
      </c>
      <c r="F26" s="121">
        <v>4</v>
      </c>
      <c r="G26" s="121">
        <v>5</v>
      </c>
      <c r="H26" s="121">
        <v>4</v>
      </c>
      <c r="I26" s="121">
        <v>5</v>
      </c>
      <c r="J26" s="121">
        <v>4</v>
      </c>
      <c r="K26" s="123">
        <f>SUM(C26:J26)/8</f>
        <v>4.3125</v>
      </c>
      <c r="L26" s="70"/>
      <c r="M26" s="169"/>
    </row>
    <row r="27" spans="1:17" x14ac:dyDescent="0.25">
      <c r="A27" s="55">
        <v>20</v>
      </c>
      <c r="B27" s="14" t="s">
        <v>244</v>
      </c>
      <c r="C27" s="121">
        <v>4.5</v>
      </c>
      <c r="D27" s="121">
        <v>4</v>
      </c>
      <c r="E27" s="121">
        <v>4</v>
      </c>
      <c r="F27" s="121">
        <v>4</v>
      </c>
      <c r="G27" s="121">
        <v>5</v>
      </c>
      <c r="H27" s="121">
        <v>2.8</v>
      </c>
      <c r="I27" s="121">
        <v>5</v>
      </c>
      <c r="J27" s="121">
        <v>4</v>
      </c>
      <c r="K27" s="123">
        <f>SUM(C27:J27)/8</f>
        <v>4.1624999999999996</v>
      </c>
      <c r="L27" s="70"/>
      <c r="M27" s="169"/>
    </row>
    <row r="28" spans="1:17" x14ac:dyDescent="0.25">
      <c r="A28" s="55">
        <v>21</v>
      </c>
      <c r="B28" s="74" t="s">
        <v>113</v>
      </c>
      <c r="C28" s="124"/>
      <c r="D28" s="124"/>
      <c r="E28" s="124"/>
      <c r="F28" s="124"/>
      <c r="G28" s="124"/>
      <c r="H28" s="124"/>
      <c r="I28" s="124"/>
      <c r="J28" s="124"/>
      <c r="K28" s="123"/>
      <c r="L28" s="70"/>
      <c r="M28" s="169"/>
    </row>
    <row r="29" spans="1:17" x14ac:dyDescent="0.25">
      <c r="A29" s="55">
        <v>22</v>
      </c>
      <c r="B29" s="139" t="s">
        <v>114</v>
      </c>
      <c r="C29" s="142"/>
      <c r="D29" s="142"/>
      <c r="E29" s="143"/>
      <c r="F29" s="142"/>
      <c r="G29" s="142"/>
      <c r="H29" s="142"/>
      <c r="I29" s="142"/>
      <c r="J29" s="142"/>
      <c r="K29" s="123"/>
      <c r="L29" s="70"/>
      <c r="M29" s="169"/>
    </row>
    <row r="30" spans="1:17" x14ac:dyDescent="0.25">
      <c r="A30" s="55">
        <v>23</v>
      </c>
      <c r="B30" s="14" t="s">
        <v>129</v>
      </c>
      <c r="C30" s="121">
        <v>4.5</v>
      </c>
      <c r="D30" s="121">
        <v>4</v>
      </c>
      <c r="E30" s="122">
        <v>3.5</v>
      </c>
      <c r="F30" s="121">
        <v>4.5</v>
      </c>
      <c r="G30" s="121">
        <v>2.5</v>
      </c>
      <c r="H30" s="121">
        <v>2.5</v>
      </c>
      <c r="I30" s="121">
        <v>4.5</v>
      </c>
      <c r="J30" s="121">
        <v>4</v>
      </c>
      <c r="K30" s="123">
        <f>SUM(C30:J30)/8</f>
        <v>3.75</v>
      </c>
      <c r="L30" s="70"/>
      <c r="M30" s="169"/>
    </row>
    <row r="31" spans="1:17" x14ac:dyDescent="0.25">
      <c r="A31" s="55">
        <v>24</v>
      </c>
      <c r="B31" s="14" t="s">
        <v>130</v>
      </c>
      <c r="C31" s="132">
        <v>3</v>
      </c>
      <c r="D31" s="132">
        <v>3</v>
      </c>
      <c r="E31" s="147">
        <v>3</v>
      </c>
      <c r="F31" s="121">
        <v>4</v>
      </c>
      <c r="G31" s="121">
        <v>1</v>
      </c>
      <c r="H31" s="121">
        <v>3</v>
      </c>
      <c r="I31" s="121">
        <v>5</v>
      </c>
      <c r="J31" s="121">
        <v>4.2</v>
      </c>
      <c r="K31" s="123">
        <f>SUM(C31:J31)/8</f>
        <v>3.2749999999999999</v>
      </c>
      <c r="L31" s="70" t="s">
        <v>281</v>
      </c>
      <c r="M31" s="169">
        <v>4</v>
      </c>
    </row>
    <row r="32" spans="1:17" x14ac:dyDescent="0.25">
      <c r="A32" s="55">
        <v>25</v>
      </c>
      <c r="B32" s="14" t="s">
        <v>115</v>
      </c>
      <c r="C32" s="121">
        <v>1</v>
      </c>
      <c r="D32" s="121">
        <v>3.8</v>
      </c>
      <c r="E32" s="122">
        <v>3</v>
      </c>
      <c r="F32" s="121">
        <v>1</v>
      </c>
      <c r="G32" s="121">
        <v>1</v>
      </c>
      <c r="H32" s="121">
        <v>1</v>
      </c>
      <c r="I32" s="121">
        <v>1</v>
      </c>
      <c r="J32" s="121">
        <v>1</v>
      </c>
      <c r="K32" s="123">
        <f>SUM(C32:J32)/8</f>
        <v>1.6</v>
      </c>
      <c r="L32" s="70"/>
      <c r="M32" s="169">
        <v>4</v>
      </c>
    </row>
    <row r="33" spans="1:13" x14ac:dyDescent="0.25">
      <c r="A33" s="55">
        <v>26</v>
      </c>
      <c r="B33" s="14" t="s">
        <v>116</v>
      </c>
      <c r="C33" s="121">
        <v>4.5</v>
      </c>
      <c r="D33" s="121">
        <v>3</v>
      </c>
      <c r="E33" s="122">
        <v>2.5</v>
      </c>
      <c r="F33" s="121">
        <v>2</v>
      </c>
      <c r="G33" s="121">
        <v>1</v>
      </c>
      <c r="H33" s="121">
        <v>2.2999999999999998</v>
      </c>
      <c r="I33" s="121">
        <v>1</v>
      </c>
      <c r="J33" s="121">
        <v>1</v>
      </c>
      <c r="K33" s="123">
        <f>SUM(C33:J33)/8</f>
        <v>2.1625000000000001</v>
      </c>
      <c r="L33" s="70"/>
      <c r="M33" s="169">
        <v>2</v>
      </c>
    </row>
    <row r="34" spans="1:13" x14ac:dyDescent="0.25">
      <c r="A34" s="55">
        <v>27</v>
      </c>
      <c r="B34" s="139" t="s">
        <v>117</v>
      </c>
      <c r="C34" s="142"/>
      <c r="D34" s="142"/>
      <c r="E34" s="143"/>
      <c r="F34" s="142"/>
      <c r="G34" s="142"/>
      <c r="H34" s="142"/>
      <c r="I34" s="142"/>
      <c r="J34" s="142"/>
      <c r="K34" s="123"/>
      <c r="L34" s="70"/>
      <c r="M34" s="169"/>
    </row>
    <row r="35" spans="1:13" x14ac:dyDescent="0.25">
      <c r="A35" s="55">
        <v>28</v>
      </c>
      <c r="B35" s="14" t="s">
        <v>131</v>
      </c>
      <c r="C35" s="121">
        <v>4.5</v>
      </c>
      <c r="D35" s="121">
        <v>3.5</v>
      </c>
      <c r="E35" s="122">
        <v>1</v>
      </c>
      <c r="F35" s="121">
        <v>4.8</v>
      </c>
      <c r="G35" s="121">
        <v>3</v>
      </c>
      <c r="H35" s="121">
        <v>1</v>
      </c>
      <c r="I35" s="121">
        <v>3.5</v>
      </c>
      <c r="J35" s="121">
        <v>4</v>
      </c>
      <c r="K35" s="123">
        <f t="shared" ref="K35:K45" si="1">SUM(C35:J35)/8</f>
        <v>3.1625000000000001</v>
      </c>
      <c r="L35" s="70"/>
      <c r="M35" s="169">
        <v>4</v>
      </c>
    </row>
    <row r="36" spans="1:13" x14ac:dyDescent="0.25">
      <c r="A36" s="55">
        <v>29</v>
      </c>
      <c r="B36" s="14" t="s">
        <v>118</v>
      </c>
      <c r="C36" s="121">
        <v>4.5</v>
      </c>
      <c r="D36" s="121">
        <v>3</v>
      </c>
      <c r="E36" s="147">
        <v>3.5</v>
      </c>
      <c r="F36" s="121">
        <v>4.7</v>
      </c>
      <c r="G36" s="121">
        <v>2.5</v>
      </c>
      <c r="H36" s="121">
        <v>2.5</v>
      </c>
      <c r="I36" s="132">
        <v>5</v>
      </c>
      <c r="J36" s="121">
        <v>4.5</v>
      </c>
      <c r="K36" s="123">
        <f t="shared" si="1"/>
        <v>3.7749999999999999</v>
      </c>
      <c r="L36" s="70"/>
      <c r="M36" s="169"/>
    </row>
    <row r="37" spans="1:13" x14ac:dyDescent="0.25">
      <c r="A37" s="55">
        <v>30</v>
      </c>
      <c r="B37" s="14" t="s">
        <v>119</v>
      </c>
      <c r="C37" s="121">
        <v>4</v>
      </c>
      <c r="D37" s="121">
        <v>3.8</v>
      </c>
      <c r="E37" s="122">
        <v>3</v>
      </c>
      <c r="F37" s="121">
        <v>4.8</v>
      </c>
      <c r="G37" s="121">
        <v>4</v>
      </c>
      <c r="H37" s="121">
        <v>1.5</v>
      </c>
      <c r="I37" s="121">
        <v>3.5</v>
      </c>
      <c r="J37" s="121">
        <v>4</v>
      </c>
      <c r="K37" s="123">
        <f t="shared" si="1"/>
        <v>3.5750000000000002</v>
      </c>
      <c r="L37" s="70"/>
      <c r="M37" s="169"/>
    </row>
    <row r="38" spans="1:13" x14ac:dyDescent="0.25">
      <c r="A38" s="55">
        <v>31</v>
      </c>
      <c r="B38" s="14" t="s">
        <v>120</v>
      </c>
      <c r="C38" s="121">
        <v>4.5</v>
      </c>
      <c r="D38" s="121">
        <v>5</v>
      </c>
      <c r="E38" s="122">
        <v>4.2</v>
      </c>
      <c r="F38" s="121">
        <v>3.5</v>
      </c>
      <c r="G38" s="121">
        <v>4.5</v>
      </c>
      <c r="H38" s="121">
        <v>2.5</v>
      </c>
      <c r="I38" s="121">
        <v>5</v>
      </c>
      <c r="J38" s="121">
        <v>5</v>
      </c>
      <c r="K38" s="123">
        <f t="shared" si="1"/>
        <v>4.2750000000000004</v>
      </c>
      <c r="L38" s="70"/>
      <c r="M38" s="169"/>
    </row>
    <row r="39" spans="1:13" x14ac:dyDescent="0.25">
      <c r="A39" s="55">
        <v>32</v>
      </c>
      <c r="B39" s="14" t="s">
        <v>121</v>
      </c>
      <c r="C39" s="121">
        <v>4.5</v>
      </c>
      <c r="D39" s="121">
        <v>5</v>
      </c>
      <c r="E39" s="122">
        <v>4</v>
      </c>
      <c r="F39" s="121">
        <v>4.5</v>
      </c>
      <c r="G39" s="121">
        <v>1</v>
      </c>
      <c r="H39" s="121">
        <v>2.2999999999999998</v>
      </c>
      <c r="I39" s="121">
        <v>5</v>
      </c>
      <c r="J39" s="121">
        <v>4.2</v>
      </c>
      <c r="K39" s="123">
        <f t="shared" si="1"/>
        <v>3.8125</v>
      </c>
      <c r="L39" s="70"/>
      <c r="M39" s="169"/>
    </row>
    <row r="40" spans="1:13" x14ac:dyDescent="0.25">
      <c r="A40" s="55">
        <v>33</v>
      </c>
      <c r="B40" s="14" t="s">
        <v>122</v>
      </c>
      <c r="C40" s="121">
        <v>1</v>
      </c>
      <c r="D40" s="121">
        <v>2.5</v>
      </c>
      <c r="E40" s="122">
        <v>4</v>
      </c>
      <c r="F40" s="121">
        <v>4</v>
      </c>
      <c r="G40" s="121">
        <v>1</v>
      </c>
      <c r="H40" s="121">
        <v>3</v>
      </c>
      <c r="I40" s="121">
        <v>5</v>
      </c>
      <c r="J40" s="121">
        <v>4.2</v>
      </c>
      <c r="K40" s="123">
        <f t="shared" si="1"/>
        <v>3.0874999999999999</v>
      </c>
      <c r="L40" s="70"/>
      <c r="M40" s="169">
        <v>2</v>
      </c>
    </row>
    <row r="41" spans="1:13" x14ac:dyDescent="0.25">
      <c r="A41" s="55">
        <v>34</v>
      </c>
      <c r="B41" s="14" t="s">
        <v>132</v>
      </c>
      <c r="C41" s="121">
        <v>4</v>
      </c>
      <c r="D41" s="121">
        <v>5</v>
      </c>
      <c r="E41" s="122">
        <v>4.0999999999999996</v>
      </c>
      <c r="F41" s="121">
        <v>3.5</v>
      </c>
      <c r="G41" s="121">
        <v>1</v>
      </c>
      <c r="H41" s="121">
        <v>1</v>
      </c>
      <c r="I41" s="148">
        <v>2</v>
      </c>
      <c r="J41" s="121">
        <v>4</v>
      </c>
      <c r="K41" s="123">
        <f t="shared" si="1"/>
        <v>3.0750000000000002</v>
      </c>
      <c r="L41" s="70"/>
      <c r="M41" s="169"/>
    </row>
    <row r="42" spans="1:13" x14ac:dyDescent="0.25">
      <c r="A42" s="55">
        <v>35</v>
      </c>
      <c r="B42" s="14" t="s">
        <v>123</v>
      </c>
      <c r="C42" s="121">
        <v>4</v>
      </c>
      <c r="D42" s="121">
        <v>3</v>
      </c>
      <c r="E42" s="122">
        <v>3</v>
      </c>
      <c r="F42" s="121">
        <v>2</v>
      </c>
      <c r="G42" s="121">
        <v>1</v>
      </c>
      <c r="H42" s="121">
        <v>2</v>
      </c>
      <c r="I42" s="121">
        <v>4</v>
      </c>
      <c r="J42" s="121">
        <v>1</v>
      </c>
      <c r="K42" s="123">
        <f t="shared" si="1"/>
        <v>2.5</v>
      </c>
      <c r="L42" s="70"/>
      <c r="M42" s="169">
        <v>2</v>
      </c>
    </row>
    <row r="43" spans="1:13" x14ac:dyDescent="0.25">
      <c r="A43" s="55">
        <v>36</v>
      </c>
      <c r="B43" s="105" t="s">
        <v>124</v>
      </c>
      <c r="C43" s="121">
        <v>4</v>
      </c>
      <c r="D43" s="121">
        <v>5</v>
      </c>
      <c r="E43" s="122">
        <v>4.0999999999999996</v>
      </c>
      <c r="F43" s="121">
        <v>3.5</v>
      </c>
      <c r="G43" s="121">
        <v>1</v>
      </c>
      <c r="H43" s="121">
        <v>3</v>
      </c>
      <c r="I43" s="121">
        <v>1</v>
      </c>
      <c r="J43" s="121">
        <v>1</v>
      </c>
      <c r="K43" s="123">
        <f t="shared" si="1"/>
        <v>2.8250000000000002</v>
      </c>
      <c r="L43" s="70"/>
      <c r="M43" s="169">
        <v>2</v>
      </c>
    </row>
    <row r="44" spans="1:13" x14ac:dyDescent="0.25">
      <c r="A44" s="55">
        <v>37</v>
      </c>
      <c r="B44" s="14" t="s">
        <v>125</v>
      </c>
      <c r="C44" s="121">
        <v>4.5</v>
      </c>
      <c r="D44" s="121">
        <v>4</v>
      </c>
      <c r="E44" s="122">
        <v>3.5</v>
      </c>
      <c r="F44" s="121">
        <v>4.5</v>
      </c>
      <c r="G44" s="121" t="s">
        <v>267</v>
      </c>
      <c r="H44" s="121">
        <v>3.3</v>
      </c>
      <c r="I44" s="121">
        <v>4.5</v>
      </c>
      <c r="J44" s="121">
        <v>4</v>
      </c>
      <c r="K44" s="123">
        <f t="shared" si="1"/>
        <v>3.5375000000000001</v>
      </c>
      <c r="L44" s="70"/>
      <c r="M44" s="169"/>
    </row>
    <row r="45" spans="1:13" x14ac:dyDescent="0.25">
      <c r="A45" s="55">
        <v>38</v>
      </c>
      <c r="B45" s="14" t="s">
        <v>126</v>
      </c>
      <c r="C45" s="121">
        <v>4.5</v>
      </c>
      <c r="D45" s="121">
        <v>5</v>
      </c>
      <c r="E45" s="122">
        <v>4</v>
      </c>
      <c r="F45" s="121">
        <v>4.5</v>
      </c>
      <c r="G45" s="121">
        <v>1</v>
      </c>
      <c r="H45" s="121">
        <v>2</v>
      </c>
      <c r="I45" s="121">
        <v>5</v>
      </c>
      <c r="J45" s="121">
        <v>4.2</v>
      </c>
      <c r="K45" s="123">
        <f t="shared" si="1"/>
        <v>3.7749999999999999</v>
      </c>
      <c r="L45" s="70"/>
      <c r="M45" s="169"/>
    </row>
  </sheetData>
  <sortState ref="B8:M45">
    <sortCondition ref="B8"/>
  </sortState>
  <mergeCells count="8">
    <mergeCell ref="L6:L7"/>
    <mergeCell ref="A1:K1"/>
    <mergeCell ref="A2:K2"/>
    <mergeCell ref="A3:K3"/>
    <mergeCell ref="A4:K4"/>
    <mergeCell ref="A6:A7"/>
    <mergeCell ref="B6:B7"/>
    <mergeCell ref="C6:K6"/>
  </mergeCells>
  <conditionalFormatting sqref="K8:K45">
    <cfRule type="cellIs" dxfId="1" priority="1" operator="lessThan">
      <formula>3</formula>
    </cfRule>
  </conditionalFormatting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M17" sqref="M17"/>
    </sheetView>
  </sheetViews>
  <sheetFormatPr baseColWidth="10" defaultColWidth="11.42578125" defaultRowHeight="15" x14ac:dyDescent="0.25"/>
  <cols>
    <col min="1" max="1" width="3.28515625" style="39" customWidth="1"/>
    <col min="2" max="2" width="31.5703125" style="39" customWidth="1"/>
    <col min="3" max="8" width="4.7109375" style="39" customWidth="1"/>
    <col min="9" max="10" width="5.7109375" style="41" customWidth="1"/>
    <col min="11" max="11" width="1.140625" style="41" customWidth="1"/>
    <col min="12" max="12" width="3.5703125" style="39" customWidth="1"/>
    <col min="13" max="13" width="45" style="39" customWidth="1"/>
    <col min="14" max="14" width="7.85546875" style="39" customWidth="1"/>
    <col min="15" max="16384" width="11.42578125" style="39"/>
  </cols>
  <sheetData>
    <row r="1" spans="1:14" x14ac:dyDescent="0.25">
      <c r="A1" s="175" t="s">
        <v>14</v>
      </c>
      <c r="B1" s="175"/>
      <c r="C1" s="175"/>
      <c r="D1" s="175"/>
      <c r="E1" s="175"/>
      <c r="F1" s="175"/>
      <c r="G1" s="175"/>
      <c r="H1" s="175"/>
      <c r="I1" s="72"/>
      <c r="J1" s="72"/>
    </row>
    <row r="2" spans="1:14" x14ac:dyDescent="0.25">
      <c r="A2" s="175" t="s">
        <v>219</v>
      </c>
      <c r="B2" s="175"/>
      <c r="C2" s="175"/>
      <c r="D2" s="175"/>
      <c r="E2" s="175"/>
      <c r="F2" s="175"/>
      <c r="G2" s="175"/>
      <c r="H2" s="175"/>
      <c r="I2" s="72"/>
      <c r="J2" s="72"/>
    </row>
    <row r="3" spans="1:14" x14ac:dyDescent="0.25">
      <c r="A3" s="175" t="s">
        <v>3</v>
      </c>
      <c r="B3" s="175"/>
      <c r="C3" s="175"/>
      <c r="D3" s="175"/>
      <c r="E3" s="175"/>
      <c r="F3" s="175"/>
      <c r="G3" s="175"/>
      <c r="H3" s="175"/>
      <c r="I3" s="72"/>
      <c r="J3" s="72"/>
    </row>
    <row r="4" spans="1:14" x14ac:dyDescent="0.25">
      <c r="A4" s="175" t="s">
        <v>253</v>
      </c>
      <c r="B4" s="175"/>
      <c r="C4" s="175"/>
      <c r="D4" s="175"/>
      <c r="E4" s="175"/>
      <c r="F4" s="175"/>
      <c r="G4" s="175"/>
      <c r="H4" s="175"/>
      <c r="I4" s="72"/>
      <c r="J4" s="72"/>
    </row>
    <row r="5" spans="1:14" x14ac:dyDescent="0.25">
      <c r="A5" s="46"/>
      <c r="B5" s="46"/>
      <c r="C5" s="43"/>
      <c r="D5" s="43"/>
      <c r="E5" s="43"/>
      <c r="F5" s="43"/>
      <c r="G5" s="43"/>
      <c r="H5" s="43"/>
      <c r="I5" s="73"/>
      <c r="J5" s="73"/>
    </row>
    <row r="6" spans="1:14" x14ac:dyDescent="0.25">
      <c r="A6" s="176" t="s">
        <v>0</v>
      </c>
      <c r="B6" s="176" t="s">
        <v>1</v>
      </c>
      <c r="C6" s="181" t="s">
        <v>11</v>
      </c>
      <c r="D6" s="181"/>
      <c r="E6" s="181"/>
      <c r="F6" s="181"/>
      <c r="G6" s="181"/>
      <c r="H6" s="181"/>
      <c r="I6" s="180" t="s">
        <v>308</v>
      </c>
      <c r="J6" s="154" t="s">
        <v>305</v>
      </c>
    </row>
    <row r="7" spans="1:14" x14ac:dyDescent="0.25">
      <c r="A7" s="176"/>
      <c r="B7" s="176"/>
      <c r="C7" s="40">
        <v>1</v>
      </c>
      <c r="D7" s="40">
        <v>2</v>
      </c>
      <c r="E7" s="40">
        <v>3</v>
      </c>
      <c r="F7" s="40">
        <v>4</v>
      </c>
      <c r="G7" s="40">
        <v>5</v>
      </c>
      <c r="H7" s="10" t="s">
        <v>10</v>
      </c>
      <c r="I7" s="180"/>
      <c r="J7" s="168" t="s">
        <v>307</v>
      </c>
    </row>
    <row r="8" spans="1:14" x14ac:dyDescent="0.25">
      <c r="A8" s="1">
        <v>1</v>
      </c>
      <c r="B8" s="14" t="s">
        <v>75</v>
      </c>
      <c r="C8" s="51">
        <v>4</v>
      </c>
      <c r="D8" s="51">
        <v>4.5</v>
      </c>
      <c r="E8" s="51">
        <v>1</v>
      </c>
      <c r="F8" s="50">
        <v>5</v>
      </c>
      <c r="G8" s="149">
        <v>1.5</v>
      </c>
      <c r="H8" s="42">
        <f>SUM(C8:G8)/5</f>
        <v>3.2</v>
      </c>
      <c r="I8" s="70"/>
      <c r="J8" s="169"/>
      <c r="L8" s="52">
        <v>1</v>
      </c>
      <c r="M8" s="53" t="s">
        <v>254</v>
      </c>
      <c r="N8" s="54">
        <v>41891</v>
      </c>
    </row>
    <row r="9" spans="1:14" x14ac:dyDescent="0.25">
      <c r="A9" s="1">
        <v>2</v>
      </c>
      <c r="B9" s="14" t="s">
        <v>72</v>
      </c>
      <c r="C9" s="51">
        <v>4.8</v>
      </c>
      <c r="D9" s="51">
        <v>4.5</v>
      </c>
      <c r="E9" s="51">
        <v>3</v>
      </c>
      <c r="F9" s="50">
        <v>4.5</v>
      </c>
      <c r="G9" s="50">
        <v>2.5</v>
      </c>
      <c r="H9" s="42">
        <f t="shared" ref="H9:H57" si="0">SUM(C9:G9)/5</f>
        <v>3.8600000000000003</v>
      </c>
      <c r="I9" s="70"/>
      <c r="J9" s="169"/>
      <c r="L9" s="52">
        <v>2</v>
      </c>
      <c r="M9" s="53" t="s">
        <v>280</v>
      </c>
      <c r="N9" s="54">
        <v>41898</v>
      </c>
    </row>
    <row r="10" spans="1:14" x14ac:dyDescent="0.25">
      <c r="A10" s="1">
        <v>3</v>
      </c>
      <c r="B10" s="14" t="s">
        <v>18</v>
      </c>
      <c r="C10" s="66">
        <v>2</v>
      </c>
      <c r="D10" s="51">
        <v>4.5</v>
      </c>
      <c r="E10" s="66">
        <v>3</v>
      </c>
      <c r="F10" s="50">
        <v>4</v>
      </c>
      <c r="G10" s="50">
        <v>3.5</v>
      </c>
      <c r="H10" s="42">
        <f t="shared" si="0"/>
        <v>3.4</v>
      </c>
      <c r="I10" s="70" t="s">
        <v>281</v>
      </c>
      <c r="J10" s="169">
        <v>2</v>
      </c>
      <c r="L10" s="52">
        <v>3</v>
      </c>
      <c r="M10" s="53" t="s">
        <v>278</v>
      </c>
      <c r="N10" s="54">
        <v>41926</v>
      </c>
    </row>
    <row r="11" spans="1:14" x14ac:dyDescent="0.25">
      <c r="A11" s="1">
        <v>4</v>
      </c>
      <c r="B11" s="14" t="s">
        <v>73</v>
      </c>
      <c r="C11" s="51">
        <v>4.8</v>
      </c>
      <c r="D11" s="51">
        <v>4.5</v>
      </c>
      <c r="E11" s="66">
        <v>3</v>
      </c>
      <c r="F11" s="149">
        <v>1.8</v>
      </c>
      <c r="G11" s="50">
        <v>1</v>
      </c>
      <c r="H11" s="42">
        <f t="shared" si="0"/>
        <v>3.0200000000000005</v>
      </c>
      <c r="I11" s="70"/>
      <c r="J11" s="169"/>
      <c r="L11" s="52">
        <v>4</v>
      </c>
      <c r="M11" s="53" t="s">
        <v>279</v>
      </c>
      <c r="N11" s="54">
        <v>41926</v>
      </c>
    </row>
    <row r="12" spans="1:14" x14ac:dyDescent="0.25">
      <c r="A12" s="1">
        <v>5</v>
      </c>
      <c r="B12" s="14" t="s">
        <v>74</v>
      </c>
      <c r="C12" s="51">
        <v>4</v>
      </c>
      <c r="D12" s="51">
        <v>4</v>
      </c>
      <c r="E12" s="51">
        <v>1</v>
      </c>
      <c r="F12" s="50">
        <v>5</v>
      </c>
      <c r="G12" s="50">
        <v>2.5</v>
      </c>
      <c r="H12" s="42">
        <f t="shared" si="0"/>
        <v>3.3</v>
      </c>
      <c r="I12" s="70"/>
      <c r="J12" s="169"/>
      <c r="L12" s="52">
        <v>5</v>
      </c>
      <c r="M12" s="53" t="s">
        <v>264</v>
      </c>
      <c r="N12" s="54">
        <v>41905</v>
      </c>
    </row>
    <row r="13" spans="1:14" x14ac:dyDescent="0.25">
      <c r="A13" s="1">
        <v>6</v>
      </c>
      <c r="B13" s="14" t="s">
        <v>218</v>
      </c>
      <c r="C13" s="51">
        <v>4</v>
      </c>
      <c r="D13" s="51">
        <v>4.5</v>
      </c>
      <c r="E13" s="135">
        <v>1.4</v>
      </c>
      <c r="F13" s="28">
        <v>1</v>
      </c>
      <c r="G13" s="50">
        <v>4.3</v>
      </c>
      <c r="H13" s="42">
        <f t="shared" si="0"/>
        <v>3.04</v>
      </c>
      <c r="I13" s="70"/>
      <c r="J13" s="169">
        <v>2</v>
      </c>
      <c r="M13" s="12"/>
    </row>
    <row r="14" spans="1:14" x14ac:dyDescent="0.25">
      <c r="A14" s="1">
        <v>7</v>
      </c>
      <c r="B14" s="14" t="s">
        <v>20</v>
      </c>
      <c r="C14" s="51">
        <v>4.8</v>
      </c>
      <c r="D14" s="51">
        <v>4.5</v>
      </c>
      <c r="E14" s="51">
        <v>4.8</v>
      </c>
      <c r="F14" s="50">
        <v>5</v>
      </c>
      <c r="G14" s="50">
        <v>3.5</v>
      </c>
      <c r="H14" s="42">
        <f t="shared" si="0"/>
        <v>4.5200000000000005</v>
      </c>
      <c r="I14" s="70"/>
      <c r="J14" s="169"/>
      <c r="M14" s="71"/>
    </row>
    <row r="15" spans="1:14" x14ac:dyDescent="0.25">
      <c r="A15" s="1">
        <v>8</v>
      </c>
      <c r="B15" s="14" t="s">
        <v>76</v>
      </c>
      <c r="C15" s="51">
        <v>4.8</v>
      </c>
      <c r="D15" s="51">
        <v>1</v>
      </c>
      <c r="E15" s="51">
        <v>5</v>
      </c>
      <c r="F15" s="50">
        <v>4.7</v>
      </c>
      <c r="G15" s="50">
        <v>2.8</v>
      </c>
      <c r="H15" s="42">
        <f t="shared" si="0"/>
        <v>3.66</v>
      </c>
      <c r="I15" s="70"/>
      <c r="J15" s="169"/>
    </row>
    <row r="16" spans="1:14" x14ac:dyDescent="0.25">
      <c r="A16" s="1">
        <v>9</v>
      </c>
      <c r="B16" s="14" t="s">
        <v>21</v>
      </c>
      <c r="C16" s="51">
        <v>4.5</v>
      </c>
      <c r="D16" s="51">
        <v>4.5</v>
      </c>
      <c r="E16" s="51">
        <v>4.5</v>
      </c>
      <c r="F16" s="50">
        <v>3.5</v>
      </c>
      <c r="G16" s="50">
        <v>2</v>
      </c>
      <c r="H16" s="42">
        <f t="shared" si="0"/>
        <v>3.8</v>
      </c>
      <c r="I16" s="70"/>
      <c r="J16" s="169"/>
    </row>
    <row r="17" spans="1:11" x14ac:dyDescent="0.25">
      <c r="A17" s="1">
        <v>10</v>
      </c>
      <c r="B17" s="14" t="s">
        <v>22</v>
      </c>
      <c r="C17" s="51">
        <v>4</v>
      </c>
      <c r="D17" s="51">
        <v>4.5</v>
      </c>
      <c r="E17" s="66">
        <v>3</v>
      </c>
      <c r="F17" s="149">
        <v>3</v>
      </c>
      <c r="G17" s="50">
        <v>3.5</v>
      </c>
      <c r="H17" s="42">
        <f t="shared" si="0"/>
        <v>3.6</v>
      </c>
      <c r="I17" s="70" t="s">
        <v>281</v>
      </c>
      <c r="J17" s="169">
        <v>2</v>
      </c>
    </row>
    <row r="18" spans="1:11" x14ac:dyDescent="0.25">
      <c r="A18" s="1">
        <v>11</v>
      </c>
      <c r="B18" s="14" t="s">
        <v>24</v>
      </c>
      <c r="C18" s="51">
        <v>4.8</v>
      </c>
      <c r="D18" s="51">
        <v>4</v>
      </c>
      <c r="E18" s="66">
        <v>4</v>
      </c>
      <c r="F18" s="50">
        <v>5</v>
      </c>
      <c r="G18" s="50">
        <v>3.3</v>
      </c>
      <c r="H18" s="42">
        <f t="shared" si="0"/>
        <v>4.2200000000000006</v>
      </c>
      <c r="I18" s="70"/>
      <c r="J18" s="169">
        <v>2</v>
      </c>
    </row>
    <row r="19" spans="1:11" x14ac:dyDescent="0.25">
      <c r="A19" s="1">
        <v>12</v>
      </c>
      <c r="B19" s="14" t="s">
        <v>77</v>
      </c>
      <c r="C19" s="51">
        <v>4</v>
      </c>
      <c r="D19" s="51">
        <v>4.5</v>
      </c>
      <c r="E19" s="51">
        <v>3.8</v>
      </c>
      <c r="F19" s="50">
        <v>5</v>
      </c>
      <c r="G19" s="50">
        <v>2.8</v>
      </c>
      <c r="H19" s="42">
        <f t="shared" si="0"/>
        <v>4.0200000000000005</v>
      </c>
      <c r="I19" s="70"/>
      <c r="J19" s="169">
        <v>2</v>
      </c>
    </row>
    <row r="20" spans="1:11" x14ac:dyDescent="0.25">
      <c r="A20" s="1">
        <v>13</v>
      </c>
      <c r="B20" s="14" t="s">
        <v>94</v>
      </c>
      <c r="C20" s="51">
        <v>4.8</v>
      </c>
      <c r="D20" s="51">
        <v>4.5</v>
      </c>
      <c r="E20" s="66">
        <v>3</v>
      </c>
      <c r="F20" s="149">
        <v>3</v>
      </c>
      <c r="G20" s="50">
        <v>2.5</v>
      </c>
      <c r="H20" s="42">
        <f t="shared" si="0"/>
        <v>3.56</v>
      </c>
      <c r="I20" s="70" t="s">
        <v>281</v>
      </c>
      <c r="J20" s="169">
        <v>4</v>
      </c>
    </row>
    <row r="21" spans="1:11" x14ac:dyDescent="0.25">
      <c r="A21" s="1">
        <v>14</v>
      </c>
      <c r="B21" s="14" t="s">
        <v>96</v>
      </c>
      <c r="C21" s="51">
        <v>4.8</v>
      </c>
      <c r="D21" s="51">
        <v>4.5</v>
      </c>
      <c r="E21" s="51">
        <v>1</v>
      </c>
      <c r="F21" s="50">
        <v>5</v>
      </c>
      <c r="G21" s="50">
        <v>1</v>
      </c>
      <c r="H21" s="42">
        <f t="shared" si="0"/>
        <v>3.2600000000000002</v>
      </c>
      <c r="I21" s="70"/>
      <c r="J21" s="169">
        <v>2</v>
      </c>
    </row>
    <row r="22" spans="1:11" x14ac:dyDescent="0.25">
      <c r="A22" s="1">
        <v>15</v>
      </c>
      <c r="B22" s="14" t="s">
        <v>99</v>
      </c>
      <c r="C22" s="51">
        <v>1</v>
      </c>
      <c r="D22" s="51">
        <v>1</v>
      </c>
      <c r="E22" s="51">
        <v>5</v>
      </c>
      <c r="F22" s="50">
        <v>5</v>
      </c>
      <c r="G22" s="50">
        <v>4.3</v>
      </c>
      <c r="H22" s="42">
        <f t="shared" si="0"/>
        <v>3.2600000000000002</v>
      </c>
      <c r="I22" s="70"/>
      <c r="J22" s="169"/>
    </row>
    <row r="23" spans="1:11" x14ac:dyDescent="0.25">
      <c r="A23" s="1">
        <v>16</v>
      </c>
      <c r="B23" s="14" t="s">
        <v>25</v>
      </c>
      <c r="C23" s="51">
        <v>4.8</v>
      </c>
      <c r="D23" s="51">
        <v>4.5</v>
      </c>
      <c r="E23" s="66">
        <v>2.5</v>
      </c>
      <c r="F23" s="50">
        <v>5</v>
      </c>
      <c r="G23" s="50">
        <v>3.5</v>
      </c>
      <c r="H23" s="42">
        <f t="shared" si="0"/>
        <v>4.0600000000000005</v>
      </c>
      <c r="I23" s="70" t="s">
        <v>281</v>
      </c>
      <c r="J23" s="169"/>
    </row>
    <row r="24" spans="1:11" x14ac:dyDescent="0.25">
      <c r="A24" s="1">
        <v>17</v>
      </c>
      <c r="B24" s="139" t="s">
        <v>26</v>
      </c>
      <c r="C24" s="140"/>
      <c r="D24" s="140"/>
      <c r="E24" s="140"/>
      <c r="F24" s="141"/>
      <c r="G24" s="141"/>
      <c r="H24" s="42"/>
      <c r="I24" s="70"/>
      <c r="J24" s="169"/>
    </row>
    <row r="25" spans="1:11" x14ac:dyDescent="0.25">
      <c r="A25" s="1">
        <v>18</v>
      </c>
      <c r="B25" s="14" t="s">
        <v>78</v>
      </c>
      <c r="C25" s="51">
        <v>4.8</v>
      </c>
      <c r="D25" s="51">
        <v>4.5</v>
      </c>
      <c r="E25" s="51">
        <v>5</v>
      </c>
      <c r="F25" s="50">
        <v>5</v>
      </c>
      <c r="G25" s="50">
        <v>3.3</v>
      </c>
      <c r="H25" s="42">
        <f t="shared" si="0"/>
        <v>4.5200000000000005</v>
      </c>
      <c r="I25" s="70"/>
      <c r="J25" s="169"/>
    </row>
    <row r="26" spans="1:11" x14ac:dyDescent="0.25">
      <c r="A26" s="1">
        <v>19</v>
      </c>
      <c r="B26" s="14" t="s">
        <v>79</v>
      </c>
      <c r="C26" s="51">
        <v>4.8</v>
      </c>
      <c r="D26" s="51">
        <v>4.5</v>
      </c>
      <c r="E26" s="51">
        <v>5</v>
      </c>
      <c r="F26" s="50">
        <v>1</v>
      </c>
      <c r="G26" s="50">
        <v>1</v>
      </c>
      <c r="H26" s="42">
        <f t="shared" si="0"/>
        <v>3.2600000000000002</v>
      </c>
      <c r="I26" s="70"/>
      <c r="J26" s="169">
        <v>2</v>
      </c>
    </row>
    <row r="27" spans="1:11" x14ac:dyDescent="0.25">
      <c r="A27" s="1">
        <v>20</v>
      </c>
      <c r="B27" s="14" t="s">
        <v>97</v>
      </c>
      <c r="C27" s="51">
        <v>4.8</v>
      </c>
      <c r="D27" s="51">
        <v>4</v>
      </c>
      <c r="E27" s="51">
        <v>1</v>
      </c>
      <c r="F27" s="50">
        <v>1</v>
      </c>
      <c r="G27" s="50">
        <v>3</v>
      </c>
      <c r="H27" s="42">
        <f t="shared" si="0"/>
        <v>2.7600000000000002</v>
      </c>
      <c r="I27" s="70"/>
      <c r="J27" s="169">
        <v>2</v>
      </c>
    </row>
    <row r="28" spans="1:11" x14ac:dyDescent="0.25">
      <c r="A28" s="1">
        <v>21</v>
      </c>
      <c r="B28" s="14" t="s">
        <v>80</v>
      </c>
      <c r="C28" s="51">
        <v>4.8</v>
      </c>
      <c r="D28" s="51">
        <v>4.5</v>
      </c>
      <c r="E28" s="51">
        <v>1</v>
      </c>
      <c r="F28" s="50">
        <v>5</v>
      </c>
      <c r="G28" s="50">
        <v>3.3</v>
      </c>
      <c r="H28" s="42">
        <f t="shared" si="0"/>
        <v>3.72</v>
      </c>
      <c r="I28" s="70"/>
      <c r="J28" s="169"/>
    </row>
    <row r="29" spans="1:11" x14ac:dyDescent="0.25">
      <c r="A29" s="1">
        <v>22</v>
      </c>
      <c r="B29" s="14" t="s">
        <v>81</v>
      </c>
      <c r="C29" s="51">
        <v>4.8</v>
      </c>
      <c r="D29" s="51">
        <v>4.5</v>
      </c>
      <c r="E29" s="51">
        <v>5</v>
      </c>
      <c r="F29" s="50">
        <v>1</v>
      </c>
      <c r="G29" s="50">
        <v>3.3</v>
      </c>
      <c r="H29" s="42">
        <f t="shared" si="0"/>
        <v>3.72</v>
      </c>
      <c r="I29" s="70"/>
      <c r="J29" s="169">
        <v>2</v>
      </c>
    </row>
    <row r="30" spans="1:11" x14ac:dyDescent="0.25">
      <c r="A30" s="1">
        <v>23</v>
      </c>
      <c r="B30" s="14" t="s">
        <v>28</v>
      </c>
      <c r="C30" s="66">
        <v>3.5</v>
      </c>
      <c r="D30" s="66">
        <v>1.5</v>
      </c>
      <c r="E30" s="66">
        <v>3.5</v>
      </c>
      <c r="F30" s="149">
        <v>3</v>
      </c>
      <c r="G30" s="50">
        <v>3.5</v>
      </c>
      <c r="H30" s="42">
        <f t="shared" si="0"/>
        <v>3</v>
      </c>
      <c r="I30" s="70"/>
      <c r="J30" s="169">
        <v>4</v>
      </c>
      <c r="K30" s="150"/>
    </row>
    <row r="31" spans="1:11" x14ac:dyDescent="0.25">
      <c r="A31" s="1">
        <v>24</v>
      </c>
      <c r="B31" s="14" t="s">
        <v>82</v>
      </c>
      <c r="C31" s="66">
        <v>3.5</v>
      </c>
      <c r="D31" s="51">
        <v>4.5</v>
      </c>
      <c r="E31" s="51">
        <v>4.8</v>
      </c>
      <c r="F31" s="50">
        <v>5</v>
      </c>
      <c r="G31" s="50">
        <v>1</v>
      </c>
      <c r="H31" s="42">
        <f t="shared" si="0"/>
        <v>3.7600000000000002</v>
      </c>
      <c r="I31" s="70"/>
      <c r="J31" s="169">
        <v>2</v>
      </c>
    </row>
    <row r="32" spans="1:11" x14ac:dyDescent="0.25">
      <c r="A32" s="1">
        <v>25</v>
      </c>
      <c r="B32" s="14" t="s">
        <v>30</v>
      </c>
      <c r="C32" s="66">
        <v>3.5</v>
      </c>
      <c r="D32" s="51">
        <v>4</v>
      </c>
      <c r="E32" s="51">
        <v>3</v>
      </c>
      <c r="F32" s="50">
        <v>4.5</v>
      </c>
      <c r="G32" s="50">
        <v>2.5</v>
      </c>
      <c r="H32" s="42">
        <f t="shared" si="0"/>
        <v>3.5</v>
      </c>
      <c r="I32" s="70"/>
      <c r="J32" s="169">
        <v>2</v>
      </c>
    </row>
    <row r="33" spans="1:13" x14ac:dyDescent="0.25">
      <c r="A33" s="1">
        <v>26</v>
      </c>
      <c r="B33" s="14" t="s">
        <v>31</v>
      </c>
      <c r="C33" s="51">
        <v>4.8</v>
      </c>
      <c r="D33" s="51">
        <v>4.5</v>
      </c>
      <c r="E33" s="66">
        <v>3</v>
      </c>
      <c r="F33" s="149">
        <v>3</v>
      </c>
      <c r="G33" s="50">
        <v>3.8</v>
      </c>
      <c r="H33" s="42">
        <f t="shared" si="0"/>
        <v>3.8200000000000003</v>
      </c>
      <c r="I33" s="70"/>
      <c r="J33" s="169"/>
    </row>
    <row r="34" spans="1:13" x14ac:dyDescent="0.25">
      <c r="A34" s="1">
        <v>27</v>
      </c>
      <c r="B34" s="14" t="s">
        <v>83</v>
      </c>
      <c r="C34" s="51">
        <v>4.8</v>
      </c>
      <c r="D34" s="51">
        <v>4.5</v>
      </c>
      <c r="E34" s="51">
        <v>1</v>
      </c>
      <c r="F34" s="50">
        <v>5</v>
      </c>
      <c r="G34" s="50">
        <v>4.5</v>
      </c>
      <c r="H34" s="42">
        <f t="shared" si="0"/>
        <v>3.96</v>
      </c>
      <c r="I34" s="70"/>
      <c r="J34" s="169"/>
    </row>
    <row r="35" spans="1:13" x14ac:dyDescent="0.25">
      <c r="A35" s="1">
        <v>28</v>
      </c>
      <c r="B35" s="14" t="s">
        <v>84</v>
      </c>
      <c r="C35" s="51">
        <v>4</v>
      </c>
      <c r="D35" s="51">
        <v>1</v>
      </c>
      <c r="E35" s="51">
        <v>1</v>
      </c>
      <c r="F35" s="50">
        <v>1</v>
      </c>
      <c r="G35" s="50">
        <v>1</v>
      </c>
      <c r="H35" s="42">
        <f t="shared" si="0"/>
        <v>1.6</v>
      </c>
      <c r="I35" s="70"/>
      <c r="J35" s="169">
        <v>6</v>
      </c>
    </row>
    <row r="36" spans="1:13" x14ac:dyDescent="0.25">
      <c r="A36" s="1">
        <v>29</v>
      </c>
      <c r="B36" s="14" t="s">
        <v>85</v>
      </c>
      <c r="C36" s="51">
        <v>4.8</v>
      </c>
      <c r="D36" s="51">
        <v>4.5</v>
      </c>
      <c r="E36" s="51">
        <v>5</v>
      </c>
      <c r="F36" s="50">
        <v>4</v>
      </c>
      <c r="G36" s="50">
        <v>1</v>
      </c>
      <c r="H36" s="42">
        <f t="shared" si="0"/>
        <v>3.8600000000000003</v>
      </c>
      <c r="I36" s="70"/>
      <c r="J36" s="169"/>
    </row>
    <row r="37" spans="1:13" x14ac:dyDescent="0.25">
      <c r="A37" s="1">
        <v>30</v>
      </c>
      <c r="B37" s="14" t="s">
        <v>98</v>
      </c>
      <c r="C37" s="51">
        <v>4.8</v>
      </c>
      <c r="D37" s="51">
        <v>4.5</v>
      </c>
      <c r="E37" s="51">
        <v>3</v>
      </c>
      <c r="F37" s="50">
        <v>4.8</v>
      </c>
      <c r="G37" s="50">
        <v>3</v>
      </c>
      <c r="H37" s="42">
        <f t="shared" si="0"/>
        <v>4.0200000000000005</v>
      </c>
      <c r="I37" s="70"/>
      <c r="J37" s="169"/>
    </row>
    <row r="38" spans="1:13" x14ac:dyDescent="0.25">
      <c r="A38" s="1">
        <v>31</v>
      </c>
      <c r="B38" s="14" t="s">
        <v>86</v>
      </c>
      <c r="C38" s="51">
        <v>4.8</v>
      </c>
      <c r="D38" s="51">
        <v>4.5</v>
      </c>
      <c r="E38" s="51">
        <v>1</v>
      </c>
      <c r="F38" s="50">
        <v>5</v>
      </c>
      <c r="G38" s="50">
        <v>2.2999999999999998</v>
      </c>
      <c r="H38" s="42">
        <f t="shared" si="0"/>
        <v>3.5200000000000005</v>
      </c>
      <c r="I38" s="70"/>
      <c r="J38" s="169">
        <v>2</v>
      </c>
    </row>
    <row r="39" spans="1:13" x14ac:dyDescent="0.25">
      <c r="A39" s="1">
        <v>32</v>
      </c>
      <c r="B39" s="14" t="s">
        <v>33</v>
      </c>
      <c r="C39" s="51">
        <v>4</v>
      </c>
      <c r="D39" s="51">
        <v>4.5</v>
      </c>
      <c r="E39" s="51">
        <v>1</v>
      </c>
      <c r="F39" s="50">
        <v>5</v>
      </c>
      <c r="G39" s="50">
        <v>1</v>
      </c>
      <c r="H39" s="42">
        <f t="shared" si="0"/>
        <v>3.1</v>
      </c>
      <c r="I39" s="70"/>
      <c r="J39" s="169"/>
    </row>
    <row r="40" spans="1:13" x14ac:dyDescent="0.25">
      <c r="A40" s="1">
        <v>33</v>
      </c>
      <c r="B40" s="14" t="s">
        <v>87</v>
      </c>
      <c r="C40" s="51">
        <v>4.8</v>
      </c>
      <c r="D40" s="51">
        <v>4.5</v>
      </c>
      <c r="E40" s="51">
        <v>5</v>
      </c>
      <c r="F40" s="50">
        <v>5</v>
      </c>
      <c r="G40" s="50">
        <v>3.5</v>
      </c>
      <c r="H40" s="42">
        <f t="shared" si="0"/>
        <v>4.5600000000000005</v>
      </c>
      <c r="I40" s="70"/>
      <c r="J40" s="169"/>
    </row>
    <row r="41" spans="1:13" ht="16.5" customHeight="1" x14ac:dyDescent="0.25">
      <c r="A41" s="1">
        <v>34</v>
      </c>
      <c r="B41" s="14" t="s">
        <v>34</v>
      </c>
      <c r="C41" s="51">
        <v>1</v>
      </c>
      <c r="D41" s="51">
        <v>4</v>
      </c>
      <c r="E41" s="51">
        <v>4.8</v>
      </c>
      <c r="F41" s="50">
        <v>5</v>
      </c>
      <c r="G41" s="50">
        <v>2.8</v>
      </c>
      <c r="H41" s="42">
        <f t="shared" si="0"/>
        <v>3.5200000000000005</v>
      </c>
      <c r="I41" s="70"/>
      <c r="J41" s="169"/>
    </row>
    <row r="42" spans="1:13" x14ac:dyDescent="0.25">
      <c r="A42" s="1">
        <v>35</v>
      </c>
      <c r="B42" s="14" t="s">
        <v>88</v>
      </c>
      <c r="C42" s="51">
        <v>4</v>
      </c>
      <c r="D42" s="51">
        <v>4.5</v>
      </c>
      <c r="E42" s="51">
        <v>3.8</v>
      </c>
      <c r="F42" s="50">
        <v>4.8</v>
      </c>
      <c r="G42" s="50">
        <v>3</v>
      </c>
      <c r="H42" s="42">
        <f t="shared" si="0"/>
        <v>4.0200000000000005</v>
      </c>
      <c r="I42" s="70"/>
      <c r="J42" s="169">
        <v>2</v>
      </c>
    </row>
    <row r="43" spans="1:13" x14ac:dyDescent="0.25">
      <c r="A43" s="1">
        <v>36</v>
      </c>
      <c r="B43" s="14" t="s">
        <v>36</v>
      </c>
      <c r="C43" s="51">
        <v>4.2</v>
      </c>
      <c r="D43" s="51">
        <v>4</v>
      </c>
      <c r="E43" s="51">
        <v>1</v>
      </c>
      <c r="F43" s="50">
        <v>4.8</v>
      </c>
      <c r="G43" s="50">
        <v>3</v>
      </c>
      <c r="H43" s="42">
        <f t="shared" si="0"/>
        <v>3.4</v>
      </c>
      <c r="I43" s="70"/>
      <c r="J43" s="169">
        <v>2</v>
      </c>
      <c r="L43" s="41"/>
      <c r="M43" s="41"/>
    </row>
    <row r="44" spans="1:13" x14ac:dyDescent="0.25">
      <c r="A44" s="1">
        <v>37</v>
      </c>
      <c r="B44" s="14" t="s">
        <v>89</v>
      </c>
      <c r="C44" s="51">
        <v>4.8</v>
      </c>
      <c r="D44" s="51">
        <v>4.5</v>
      </c>
      <c r="E44" s="51">
        <v>1</v>
      </c>
      <c r="F44" s="50">
        <v>5</v>
      </c>
      <c r="G44" s="50">
        <v>2.8</v>
      </c>
      <c r="H44" s="42">
        <f t="shared" si="0"/>
        <v>3.62</v>
      </c>
      <c r="I44" s="70"/>
      <c r="J44" s="169">
        <v>2</v>
      </c>
    </row>
    <row r="45" spans="1:13" x14ac:dyDescent="0.25">
      <c r="A45" s="1">
        <v>38</v>
      </c>
      <c r="B45" s="14" t="s">
        <v>37</v>
      </c>
      <c r="C45" s="51">
        <v>4.8</v>
      </c>
      <c r="D45" s="51">
        <v>4.5</v>
      </c>
      <c r="E45" s="51">
        <v>1</v>
      </c>
      <c r="F45" s="50">
        <v>1</v>
      </c>
      <c r="G45" s="50">
        <v>3.8</v>
      </c>
      <c r="H45" s="42">
        <f t="shared" si="0"/>
        <v>3.0200000000000005</v>
      </c>
      <c r="I45" s="70"/>
      <c r="J45" s="169">
        <v>2</v>
      </c>
    </row>
    <row r="46" spans="1:13" x14ac:dyDescent="0.25">
      <c r="A46" s="1">
        <v>39</v>
      </c>
      <c r="B46" s="14" t="s">
        <v>38</v>
      </c>
      <c r="C46" s="66">
        <v>3</v>
      </c>
      <c r="D46" s="51">
        <v>4.3</v>
      </c>
      <c r="E46" s="51">
        <v>1</v>
      </c>
      <c r="F46" s="50">
        <v>5</v>
      </c>
      <c r="G46" s="50">
        <v>3.8</v>
      </c>
      <c r="H46" s="42">
        <f t="shared" si="0"/>
        <v>3.4200000000000004</v>
      </c>
      <c r="I46" s="70"/>
      <c r="J46" s="169">
        <v>4</v>
      </c>
    </row>
    <row r="47" spans="1:13" x14ac:dyDescent="0.25">
      <c r="A47" s="1">
        <v>40</v>
      </c>
      <c r="B47" s="139" t="s">
        <v>39</v>
      </c>
      <c r="C47" s="140"/>
      <c r="D47" s="140"/>
      <c r="E47" s="140"/>
      <c r="F47" s="141"/>
      <c r="G47" s="141"/>
      <c r="H47" s="42"/>
      <c r="I47" s="70"/>
      <c r="J47" s="169"/>
    </row>
    <row r="48" spans="1:13" x14ac:dyDescent="0.25">
      <c r="A48" s="1">
        <v>41</v>
      </c>
      <c r="B48" s="14" t="s">
        <v>220</v>
      </c>
      <c r="C48" s="51">
        <v>4.8</v>
      </c>
      <c r="D48" s="51">
        <v>4</v>
      </c>
      <c r="E48" s="51">
        <v>5</v>
      </c>
      <c r="F48" s="50">
        <v>5</v>
      </c>
      <c r="G48" s="50">
        <v>1</v>
      </c>
      <c r="H48" s="42">
        <f t="shared" si="0"/>
        <v>3.96</v>
      </c>
      <c r="I48" s="70"/>
      <c r="J48" s="169">
        <v>3</v>
      </c>
    </row>
    <row r="49" spans="1:11" x14ac:dyDescent="0.25">
      <c r="A49" s="1">
        <v>42</v>
      </c>
      <c r="B49" s="139" t="s">
        <v>40</v>
      </c>
      <c r="C49" s="140"/>
      <c r="D49" s="140"/>
      <c r="E49" s="140"/>
      <c r="F49" s="141"/>
      <c r="G49" s="141"/>
      <c r="H49" s="42"/>
      <c r="I49" s="70"/>
      <c r="J49" s="169"/>
    </row>
    <row r="50" spans="1:11" x14ac:dyDescent="0.25">
      <c r="A50" s="1">
        <v>43</v>
      </c>
      <c r="B50" s="14" t="s">
        <v>43</v>
      </c>
      <c r="C50" s="51">
        <v>4.8</v>
      </c>
      <c r="D50" s="51">
        <v>4</v>
      </c>
      <c r="E50" s="66">
        <v>2.8</v>
      </c>
      <c r="F50" s="149">
        <v>3</v>
      </c>
      <c r="G50" s="50">
        <v>2.2999999999999998</v>
      </c>
      <c r="H50" s="42">
        <f t="shared" si="0"/>
        <v>3.3800000000000003</v>
      </c>
      <c r="I50" s="70" t="s">
        <v>281</v>
      </c>
      <c r="J50" s="169">
        <v>2</v>
      </c>
    </row>
    <row r="51" spans="1:11" x14ac:dyDescent="0.25">
      <c r="A51" s="1">
        <v>44</v>
      </c>
      <c r="B51" s="14" t="s">
        <v>90</v>
      </c>
      <c r="C51" s="51">
        <v>4.8</v>
      </c>
      <c r="D51" s="51">
        <v>1</v>
      </c>
      <c r="E51" s="51">
        <v>1</v>
      </c>
      <c r="F51" s="50">
        <v>1</v>
      </c>
      <c r="G51" s="50">
        <v>1</v>
      </c>
      <c r="H51" s="42">
        <f t="shared" si="0"/>
        <v>1.7600000000000002</v>
      </c>
      <c r="I51" s="70"/>
      <c r="J51" s="169">
        <v>4</v>
      </c>
    </row>
    <row r="52" spans="1:11" x14ac:dyDescent="0.25">
      <c r="A52" s="1">
        <v>45</v>
      </c>
      <c r="B52" s="14" t="s">
        <v>13</v>
      </c>
      <c r="C52" s="51">
        <v>4.5</v>
      </c>
      <c r="D52" s="51">
        <v>4.5</v>
      </c>
      <c r="E52" s="51">
        <v>1</v>
      </c>
      <c r="F52" s="50">
        <v>3.5</v>
      </c>
      <c r="G52" s="50">
        <v>4</v>
      </c>
      <c r="H52" s="42">
        <f t="shared" si="0"/>
        <v>3.5</v>
      </c>
      <c r="I52" s="70"/>
      <c r="J52" s="169"/>
      <c r="K52" s="67"/>
    </row>
    <row r="53" spans="1:11" x14ac:dyDescent="0.25">
      <c r="A53" s="1">
        <v>46</v>
      </c>
      <c r="B53" s="14" t="s">
        <v>91</v>
      </c>
      <c r="C53" s="51">
        <v>4.8</v>
      </c>
      <c r="D53" s="51">
        <v>4.5</v>
      </c>
      <c r="E53" s="51">
        <v>4.5</v>
      </c>
      <c r="F53" s="50">
        <v>1</v>
      </c>
      <c r="G53" s="50">
        <v>1</v>
      </c>
      <c r="H53" s="42">
        <f t="shared" si="0"/>
        <v>3.16</v>
      </c>
      <c r="I53" s="70"/>
      <c r="J53" s="169">
        <v>2</v>
      </c>
    </row>
    <row r="54" spans="1:11" x14ac:dyDescent="0.25">
      <c r="A54" s="1">
        <v>47</v>
      </c>
      <c r="B54" s="14" t="s">
        <v>92</v>
      </c>
      <c r="C54" s="51">
        <v>1</v>
      </c>
      <c r="D54" s="51">
        <v>4.5</v>
      </c>
      <c r="E54" s="51">
        <v>1</v>
      </c>
      <c r="F54" s="50">
        <v>4.7</v>
      </c>
      <c r="G54" s="50">
        <v>3.8</v>
      </c>
      <c r="H54" s="42">
        <f t="shared" si="0"/>
        <v>3</v>
      </c>
      <c r="I54" s="70"/>
      <c r="J54" s="169"/>
    </row>
    <row r="55" spans="1:11" x14ac:dyDescent="0.25">
      <c r="A55" s="1">
        <v>48</v>
      </c>
      <c r="B55" s="14" t="s">
        <v>93</v>
      </c>
      <c r="C55" s="51">
        <v>4.8</v>
      </c>
      <c r="D55" s="51">
        <v>4.5</v>
      </c>
      <c r="E55" s="51">
        <v>1</v>
      </c>
      <c r="F55" s="50">
        <v>4.7</v>
      </c>
      <c r="G55" s="50">
        <v>3.3</v>
      </c>
      <c r="H55" s="42">
        <f t="shared" si="0"/>
        <v>3.66</v>
      </c>
      <c r="I55" s="70"/>
      <c r="J55" s="169">
        <v>2</v>
      </c>
    </row>
    <row r="56" spans="1:11" x14ac:dyDescent="0.25">
      <c r="A56" s="1">
        <v>49</v>
      </c>
      <c r="B56" s="14" t="s">
        <v>95</v>
      </c>
      <c r="C56" s="51">
        <v>4.5</v>
      </c>
      <c r="D56" s="51">
        <v>4</v>
      </c>
      <c r="E56" s="51">
        <v>1.5</v>
      </c>
      <c r="F56" s="50">
        <v>3.5</v>
      </c>
      <c r="G56" s="50">
        <v>1.5</v>
      </c>
      <c r="H56" s="42">
        <f t="shared" si="0"/>
        <v>3</v>
      </c>
      <c r="I56" s="70"/>
      <c r="J56" s="169">
        <v>2</v>
      </c>
      <c r="K56" s="150"/>
    </row>
    <row r="57" spans="1:11" x14ac:dyDescent="0.25">
      <c r="A57" s="1">
        <v>50</v>
      </c>
      <c r="B57" s="14" t="s">
        <v>41</v>
      </c>
      <c r="C57" s="51">
        <v>4.8</v>
      </c>
      <c r="D57" s="51">
        <v>4</v>
      </c>
      <c r="E57" s="51">
        <v>1</v>
      </c>
      <c r="F57" s="149">
        <v>1.4</v>
      </c>
      <c r="G57" s="50">
        <v>4</v>
      </c>
      <c r="H57" s="42">
        <f t="shared" si="0"/>
        <v>3.04</v>
      </c>
      <c r="I57" s="70"/>
      <c r="J57" s="169">
        <v>4</v>
      </c>
    </row>
  </sheetData>
  <sortState ref="B8:B57">
    <sortCondition ref="B8"/>
  </sortState>
  <mergeCells count="8">
    <mergeCell ref="I6:I7"/>
    <mergeCell ref="A1:H1"/>
    <mergeCell ref="A2:H2"/>
    <mergeCell ref="A3:H3"/>
    <mergeCell ref="A4:H4"/>
    <mergeCell ref="A6:A7"/>
    <mergeCell ref="B6:B7"/>
    <mergeCell ref="C6:H6"/>
  </mergeCells>
  <conditionalFormatting sqref="H8:H57">
    <cfRule type="cellIs" dxfId="0" priority="1" operator="lessThan">
      <formula>3</formula>
    </cfRule>
  </conditionalFormatting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3"/>
  <sheetViews>
    <sheetView zoomScaleNormal="100" workbookViewId="0">
      <pane xSplit="2" ySplit="7" topLeftCell="O17" activePane="bottomRight" state="frozen"/>
      <selection pane="topRight" activeCell="C1" sqref="C1"/>
      <selection pane="bottomLeft" activeCell="A8" sqref="A8"/>
      <selection pane="bottomRight" activeCell="A19" sqref="A19:XFD19"/>
    </sheetView>
  </sheetViews>
  <sheetFormatPr baseColWidth="10" defaultColWidth="11.42578125" defaultRowHeight="15" x14ac:dyDescent="0.25"/>
  <cols>
    <col min="1" max="1" width="3.28515625" style="39" customWidth="1"/>
    <col min="2" max="2" width="31.5703125" style="39" customWidth="1"/>
    <col min="3" max="3" width="5.140625" style="39" customWidth="1"/>
    <col min="4" max="22" width="3.42578125" style="39" customWidth="1"/>
    <col min="23" max="23" width="4.140625" style="39" customWidth="1"/>
    <col min="24" max="24" width="4.42578125" style="39" customWidth="1"/>
    <col min="25" max="25" width="4.7109375" style="39" customWidth="1"/>
    <col min="26" max="26" width="1.140625" style="41" customWidth="1"/>
    <col min="27" max="27" width="3.5703125" style="39" customWidth="1"/>
    <col min="28" max="28" width="37.28515625" style="39" customWidth="1"/>
    <col min="29" max="29" width="7.85546875" style="39" customWidth="1"/>
    <col min="30" max="16384" width="11.42578125" style="39"/>
  </cols>
  <sheetData>
    <row r="1" spans="1:30" x14ac:dyDescent="0.25">
      <c r="A1" s="175" t="s">
        <v>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86"/>
      <c r="Y1" s="86"/>
    </row>
    <row r="2" spans="1:30" x14ac:dyDescent="0.25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86"/>
      <c r="Y2" s="86"/>
    </row>
    <row r="3" spans="1:30" x14ac:dyDescent="0.25">
      <c r="A3" s="175" t="s">
        <v>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86"/>
      <c r="Y3" s="86"/>
    </row>
    <row r="4" spans="1:30" x14ac:dyDescent="0.25">
      <c r="A4" s="175" t="s">
        <v>253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86"/>
      <c r="Y4" s="86"/>
    </row>
    <row r="5" spans="1:30" x14ac:dyDescent="0.25">
      <c r="A5" s="46"/>
      <c r="B5" s="4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30" x14ac:dyDescent="0.25">
      <c r="A6" s="176" t="s">
        <v>0</v>
      </c>
      <c r="B6" s="176" t="s">
        <v>1</v>
      </c>
      <c r="C6" s="181" t="s">
        <v>11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87"/>
      <c r="Y6" s="96"/>
      <c r="AD6" s="39" t="s">
        <v>293</v>
      </c>
    </row>
    <row r="7" spans="1:30" x14ac:dyDescent="0.25">
      <c r="A7" s="176"/>
      <c r="B7" s="176"/>
      <c r="C7" s="40" t="s">
        <v>4</v>
      </c>
      <c r="D7" s="40">
        <v>1</v>
      </c>
      <c r="E7" s="40">
        <v>2</v>
      </c>
      <c r="F7" s="40">
        <v>3</v>
      </c>
      <c r="G7" s="40">
        <v>4</v>
      </c>
      <c r="H7" s="40">
        <v>5</v>
      </c>
      <c r="I7" s="40">
        <v>6</v>
      </c>
      <c r="J7" s="40">
        <v>7</v>
      </c>
      <c r="K7" s="40">
        <v>8</v>
      </c>
      <c r="L7" s="40">
        <v>9</v>
      </c>
      <c r="M7" s="40">
        <v>10</v>
      </c>
      <c r="N7" s="40">
        <v>11</v>
      </c>
      <c r="O7" s="40">
        <v>12</v>
      </c>
      <c r="P7" s="40">
        <v>13</v>
      </c>
      <c r="Q7" s="85" t="s">
        <v>6</v>
      </c>
      <c r="R7" s="85" t="s">
        <v>7</v>
      </c>
      <c r="S7" s="85" t="s">
        <v>8</v>
      </c>
      <c r="T7" s="85" t="s">
        <v>9</v>
      </c>
      <c r="U7" s="85" t="s">
        <v>15</v>
      </c>
      <c r="V7" s="85" t="s">
        <v>16</v>
      </c>
      <c r="W7" s="99" t="s">
        <v>239</v>
      </c>
      <c r="X7" s="99" t="s">
        <v>238</v>
      </c>
      <c r="Y7" s="98" t="s">
        <v>240</v>
      </c>
    </row>
    <row r="8" spans="1:30" x14ac:dyDescent="0.25">
      <c r="A8" s="55">
        <v>1</v>
      </c>
      <c r="B8" s="56" t="s">
        <v>44</v>
      </c>
      <c r="C8" s="56" t="s">
        <v>45</v>
      </c>
      <c r="D8" s="153">
        <v>3.5</v>
      </c>
      <c r="E8" s="153">
        <v>3.5</v>
      </c>
      <c r="F8" s="28">
        <v>4.2</v>
      </c>
      <c r="G8" s="76">
        <v>2</v>
      </c>
      <c r="H8" s="62">
        <v>4.5</v>
      </c>
      <c r="I8" s="62">
        <v>5</v>
      </c>
      <c r="J8" s="62">
        <v>5</v>
      </c>
      <c r="K8" s="30">
        <v>5</v>
      </c>
      <c r="L8" s="79">
        <v>3.5</v>
      </c>
      <c r="M8" s="138">
        <v>5</v>
      </c>
      <c r="N8" s="82">
        <v>1</v>
      </c>
      <c r="O8" s="82">
        <v>1</v>
      </c>
      <c r="P8" s="11">
        <v>3.5</v>
      </c>
      <c r="Q8" s="75">
        <f t="shared" ref="Q8:Q40" si="0">(D8+E8+F8)/3</f>
        <v>3.7333333333333329</v>
      </c>
      <c r="R8" s="76">
        <f t="shared" ref="R8:R40" si="1">G8</f>
        <v>2</v>
      </c>
      <c r="S8" s="62">
        <f t="shared" ref="S8:S40" si="2">(H8+I8+J8)/3</f>
        <v>4.833333333333333</v>
      </c>
      <c r="T8" s="30">
        <f>K8</f>
        <v>5</v>
      </c>
      <c r="U8" s="79">
        <f t="shared" ref="U8:U40" si="3">(L8+M8)/2</f>
        <v>4.25</v>
      </c>
      <c r="V8" s="82">
        <f t="shared" ref="V8:V40" si="4">(N8+O8)/2</f>
        <v>1</v>
      </c>
      <c r="W8" s="42">
        <f>SUM(P8:V8)/7</f>
        <v>3.4738095238095239</v>
      </c>
      <c r="X8" s="97">
        <v>1.1000000000000001</v>
      </c>
      <c r="Y8" s="172">
        <f>(W8*70%)+(X8*30%)</f>
        <v>2.7616666666666667</v>
      </c>
      <c r="AA8" s="23">
        <v>1</v>
      </c>
      <c r="AB8" s="2" t="s">
        <v>262</v>
      </c>
      <c r="AC8" s="4">
        <v>41901</v>
      </c>
      <c r="AD8" s="102">
        <v>3.5</v>
      </c>
    </row>
    <row r="9" spans="1:30" x14ac:dyDescent="0.25">
      <c r="A9" s="55">
        <v>2</v>
      </c>
      <c r="B9" s="56" t="s">
        <v>46</v>
      </c>
      <c r="C9" s="56" t="s">
        <v>45</v>
      </c>
      <c r="D9" s="135">
        <v>2.8</v>
      </c>
      <c r="E9" s="135">
        <v>2.8</v>
      </c>
      <c r="F9" s="27">
        <v>4.2</v>
      </c>
      <c r="G9" s="76">
        <v>1</v>
      </c>
      <c r="H9" s="62">
        <v>4.5</v>
      </c>
      <c r="I9" s="62">
        <v>5</v>
      </c>
      <c r="J9" s="62">
        <v>5</v>
      </c>
      <c r="K9" s="30">
        <v>3</v>
      </c>
      <c r="L9" s="79">
        <v>1</v>
      </c>
      <c r="M9" s="138">
        <v>5</v>
      </c>
      <c r="N9" s="82">
        <v>2.9</v>
      </c>
      <c r="O9" s="82">
        <v>3.8</v>
      </c>
      <c r="P9" s="11">
        <v>3.5</v>
      </c>
      <c r="Q9" s="75">
        <f t="shared" si="0"/>
        <v>3.2666666666666671</v>
      </c>
      <c r="R9" s="76">
        <f t="shared" si="1"/>
        <v>1</v>
      </c>
      <c r="S9" s="62">
        <f t="shared" si="2"/>
        <v>4.833333333333333</v>
      </c>
      <c r="T9" s="30">
        <f t="shared" ref="T9:T40" si="5">K9</f>
        <v>3</v>
      </c>
      <c r="U9" s="79">
        <f t="shared" si="3"/>
        <v>3</v>
      </c>
      <c r="V9" s="82">
        <f t="shared" si="4"/>
        <v>3.3499999999999996</v>
      </c>
      <c r="W9" s="42">
        <f t="shared" ref="W9:W40" si="6">SUM(P9:V9)/7</f>
        <v>3.1357142857142861</v>
      </c>
      <c r="X9" s="97">
        <v>1.9</v>
      </c>
      <c r="Y9" s="172">
        <f t="shared" ref="Y9:Y40" si="7">(W9*70%)+(X9*30%)</f>
        <v>2.7650000000000001</v>
      </c>
      <c r="AA9" s="23">
        <v>2</v>
      </c>
      <c r="AB9" s="2" t="s">
        <v>263</v>
      </c>
      <c r="AC9" s="4">
        <v>41901</v>
      </c>
      <c r="AD9" s="102">
        <v>2.8</v>
      </c>
    </row>
    <row r="10" spans="1:30" x14ac:dyDescent="0.25">
      <c r="A10" s="55">
        <v>3</v>
      </c>
      <c r="B10" s="56" t="s">
        <v>47</v>
      </c>
      <c r="C10" s="56" t="s">
        <v>48</v>
      </c>
      <c r="D10" s="27">
        <v>5</v>
      </c>
      <c r="E10" s="27">
        <v>4</v>
      </c>
      <c r="F10" s="27">
        <v>5</v>
      </c>
      <c r="G10" s="76">
        <v>4.5</v>
      </c>
      <c r="H10" s="62">
        <v>5</v>
      </c>
      <c r="I10" s="62">
        <v>4.8</v>
      </c>
      <c r="J10" s="62">
        <v>5</v>
      </c>
      <c r="K10" s="30">
        <v>5</v>
      </c>
      <c r="L10" s="79">
        <v>5</v>
      </c>
      <c r="M10" s="79">
        <v>5</v>
      </c>
      <c r="N10" s="82">
        <v>4.5</v>
      </c>
      <c r="O10" s="82">
        <v>4.5999999999999996</v>
      </c>
      <c r="P10" s="11">
        <v>5</v>
      </c>
      <c r="Q10" s="75">
        <f t="shared" si="0"/>
        <v>4.666666666666667</v>
      </c>
      <c r="R10" s="76">
        <f t="shared" si="1"/>
        <v>4.5</v>
      </c>
      <c r="S10" s="62">
        <f t="shared" si="2"/>
        <v>4.9333333333333336</v>
      </c>
      <c r="T10" s="30">
        <f t="shared" si="5"/>
        <v>5</v>
      </c>
      <c r="U10" s="79">
        <f t="shared" si="3"/>
        <v>5</v>
      </c>
      <c r="V10" s="82">
        <f t="shared" si="4"/>
        <v>4.55</v>
      </c>
      <c r="W10" s="42">
        <f t="shared" si="6"/>
        <v>4.8071428571428569</v>
      </c>
      <c r="X10" s="97">
        <v>4.2</v>
      </c>
      <c r="Y10" s="100">
        <f t="shared" si="7"/>
        <v>4.625</v>
      </c>
      <c r="AA10" s="23">
        <v>3</v>
      </c>
      <c r="AB10" s="2" t="s">
        <v>260</v>
      </c>
      <c r="AC10" s="4">
        <v>41908</v>
      </c>
      <c r="AD10" s="102"/>
    </row>
    <row r="11" spans="1:30" x14ac:dyDescent="0.25">
      <c r="A11" s="55">
        <v>4</v>
      </c>
      <c r="B11" s="57" t="s">
        <v>69</v>
      </c>
      <c r="C11" s="57" t="s">
        <v>48</v>
      </c>
      <c r="D11" s="27">
        <v>3.5</v>
      </c>
      <c r="E11" s="27">
        <v>4.2</v>
      </c>
      <c r="F11" s="27">
        <v>5</v>
      </c>
      <c r="G11" s="76">
        <v>4</v>
      </c>
      <c r="H11" s="62">
        <v>5</v>
      </c>
      <c r="I11" s="62">
        <v>4.2</v>
      </c>
      <c r="J11" s="62">
        <v>5</v>
      </c>
      <c r="K11" s="30">
        <v>5</v>
      </c>
      <c r="L11" s="79">
        <v>2.5</v>
      </c>
      <c r="M11" s="79">
        <v>2.5</v>
      </c>
      <c r="N11" s="82">
        <v>2.2000000000000002</v>
      </c>
      <c r="O11" s="82">
        <v>3.2</v>
      </c>
      <c r="P11" s="11">
        <v>4</v>
      </c>
      <c r="Q11" s="75">
        <f t="shared" si="0"/>
        <v>4.2333333333333334</v>
      </c>
      <c r="R11" s="76">
        <f t="shared" si="1"/>
        <v>4</v>
      </c>
      <c r="S11" s="62">
        <f t="shared" si="2"/>
        <v>4.7333333333333334</v>
      </c>
      <c r="T11" s="30">
        <f t="shared" si="5"/>
        <v>5</v>
      </c>
      <c r="U11" s="79">
        <f t="shared" si="3"/>
        <v>2.5</v>
      </c>
      <c r="V11" s="82">
        <f t="shared" si="4"/>
        <v>2.7</v>
      </c>
      <c r="W11" s="42">
        <f t="shared" si="6"/>
        <v>3.8809523809523809</v>
      </c>
      <c r="X11" s="97">
        <v>4</v>
      </c>
      <c r="Y11" s="100">
        <f t="shared" si="7"/>
        <v>3.9166666666666661</v>
      </c>
      <c r="AA11" s="23">
        <v>4</v>
      </c>
      <c r="AB11" s="77" t="s">
        <v>264</v>
      </c>
      <c r="AC11" s="78">
        <v>41904</v>
      </c>
      <c r="AD11" s="102"/>
    </row>
    <row r="12" spans="1:30" x14ac:dyDescent="0.25">
      <c r="A12" s="55">
        <v>5</v>
      </c>
      <c r="B12" s="56" t="s">
        <v>49</v>
      </c>
      <c r="C12" s="56" t="s">
        <v>45</v>
      </c>
      <c r="D12" s="27">
        <v>3.5</v>
      </c>
      <c r="E12" s="27">
        <v>4.5</v>
      </c>
      <c r="F12" s="27">
        <v>4.4000000000000004</v>
      </c>
      <c r="G12" s="76">
        <v>4.8</v>
      </c>
      <c r="H12" s="62">
        <v>5</v>
      </c>
      <c r="I12" s="62">
        <v>4.7</v>
      </c>
      <c r="J12" s="62">
        <v>5</v>
      </c>
      <c r="K12" s="137">
        <v>2</v>
      </c>
      <c r="L12" s="79">
        <v>1</v>
      </c>
      <c r="M12" s="138">
        <v>5</v>
      </c>
      <c r="N12" s="82">
        <v>4.3</v>
      </c>
      <c r="O12" s="82">
        <v>4.2</v>
      </c>
      <c r="P12" s="11">
        <v>4.4000000000000004</v>
      </c>
      <c r="Q12" s="75">
        <f t="shared" si="0"/>
        <v>4.1333333333333337</v>
      </c>
      <c r="R12" s="76">
        <f t="shared" si="1"/>
        <v>4.8</v>
      </c>
      <c r="S12" s="62">
        <f t="shared" si="2"/>
        <v>4.8999999999999995</v>
      </c>
      <c r="T12" s="30">
        <f t="shared" si="5"/>
        <v>2</v>
      </c>
      <c r="U12" s="79">
        <f t="shared" si="3"/>
        <v>3</v>
      </c>
      <c r="V12" s="82">
        <f t="shared" si="4"/>
        <v>4.25</v>
      </c>
      <c r="W12" s="42">
        <f t="shared" si="6"/>
        <v>3.9261904761904765</v>
      </c>
      <c r="X12" s="97">
        <v>3.7</v>
      </c>
      <c r="Y12" s="100">
        <f t="shared" si="7"/>
        <v>3.8583333333333334</v>
      </c>
      <c r="AA12" s="23">
        <v>5</v>
      </c>
      <c r="AB12" s="63" t="s">
        <v>287</v>
      </c>
      <c r="AC12" s="64">
        <v>41915</v>
      </c>
      <c r="AD12" s="102"/>
    </row>
    <row r="13" spans="1:30" x14ac:dyDescent="0.25">
      <c r="A13" s="55">
        <v>6</v>
      </c>
      <c r="B13" s="119" t="s">
        <v>50</v>
      </c>
      <c r="C13" s="119" t="s">
        <v>48</v>
      </c>
      <c r="D13" s="144"/>
      <c r="E13" s="144"/>
      <c r="F13" s="144"/>
      <c r="G13" s="144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AA13" s="23">
        <v>6</v>
      </c>
      <c r="AB13" s="63" t="s">
        <v>288</v>
      </c>
      <c r="AC13" s="64">
        <v>41915</v>
      </c>
      <c r="AD13" s="102"/>
    </row>
    <row r="14" spans="1:30" x14ac:dyDescent="0.25">
      <c r="A14" s="55">
        <v>7</v>
      </c>
      <c r="B14" s="56" t="s">
        <v>51</v>
      </c>
      <c r="C14" s="56" t="s">
        <v>48</v>
      </c>
      <c r="D14" s="27">
        <v>5</v>
      </c>
      <c r="E14" s="27">
        <v>5</v>
      </c>
      <c r="F14" s="27">
        <v>5</v>
      </c>
      <c r="G14" s="76">
        <v>4.5</v>
      </c>
      <c r="H14" s="62">
        <v>5</v>
      </c>
      <c r="I14" s="62">
        <v>4</v>
      </c>
      <c r="J14" s="62">
        <v>5</v>
      </c>
      <c r="K14" s="30">
        <v>5</v>
      </c>
      <c r="L14" s="79">
        <v>5</v>
      </c>
      <c r="M14" s="138">
        <v>5</v>
      </c>
      <c r="N14" s="82">
        <v>4.5</v>
      </c>
      <c r="O14" s="82">
        <v>5</v>
      </c>
      <c r="P14" s="11">
        <v>5</v>
      </c>
      <c r="Q14" s="75">
        <f t="shared" si="0"/>
        <v>5</v>
      </c>
      <c r="R14" s="76">
        <f t="shared" si="1"/>
        <v>4.5</v>
      </c>
      <c r="S14" s="62">
        <f t="shared" si="2"/>
        <v>4.666666666666667</v>
      </c>
      <c r="T14" s="30">
        <f t="shared" si="5"/>
        <v>5</v>
      </c>
      <c r="U14" s="79">
        <f t="shared" si="3"/>
        <v>5</v>
      </c>
      <c r="V14" s="82">
        <f t="shared" si="4"/>
        <v>4.75</v>
      </c>
      <c r="W14" s="42">
        <f t="shared" si="6"/>
        <v>4.8452380952380958</v>
      </c>
      <c r="X14" s="97">
        <v>4.8</v>
      </c>
      <c r="Y14" s="100">
        <f t="shared" si="7"/>
        <v>4.831666666666667</v>
      </c>
      <c r="AA14" s="23">
        <v>7</v>
      </c>
      <c r="AB14" s="63" t="s">
        <v>289</v>
      </c>
      <c r="AC14" s="64">
        <v>41915</v>
      </c>
      <c r="AD14" s="102"/>
    </row>
    <row r="15" spans="1:30" x14ac:dyDescent="0.25">
      <c r="A15" s="55">
        <v>8</v>
      </c>
      <c r="B15" s="56" t="s">
        <v>52</v>
      </c>
      <c r="C15" s="56" t="s">
        <v>45</v>
      </c>
      <c r="D15" s="135">
        <v>3.5</v>
      </c>
      <c r="E15" s="135">
        <v>3.5</v>
      </c>
      <c r="F15" s="135">
        <v>3.5</v>
      </c>
      <c r="G15" s="171">
        <v>2</v>
      </c>
      <c r="H15" s="170">
        <v>3.5</v>
      </c>
      <c r="I15" s="170">
        <v>3.5</v>
      </c>
      <c r="J15" s="170">
        <v>3.5</v>
      </c>
      <c r="K15" s="30">
        <v>5</v>
      </c>
      <c r="L15" s="79">
        <v>3.5</v>
      </c>
      <c r="M15" s="79">
        <v>3.5</v>
      </c>
      <c r="N15" s="82">
        <v>3.3</v>
      </c>
      <c r="O15" s="82">
        <v>4.5999999999999996</v>
      </c>
      <c r="P15" s="11">
        <v>3.2</v>
      </c>
      <c r="Q15" s="75">
        <f t="shared" si="0"/>
        <v>3.5</v>
      </c>
      <c r="R15" s="76">
        <f t="shared" si="1"/>
        <v>2</v>
      </c>
      <c r="S15" s="62">
        <f t="shared" si="2"/>
        <v>3.5</v>
      </c>
      <c r="T15" s="30">
        <f t="shared" si="5"/>
        <v>5</v>
      </c>
      <c r="U15" s="79">
        <f t="shared" si="3"/>
        <v>3.5</v>
      </c>
      <c r="V15" s="82">
        <f t="shared" si="4"/>
        <v>3.9499999999999997</v>
      </c>
      <c r="W15" s="42">
        <f t="shared" si="6"/>
        <v>3.5214285714285714</v>
      </c>
      <c r="X15" s="97">
        <v>1.8</v>
      </c>
      <c r="Y15" s="172">
        <f t="shared" si="7"/>
        <v>3.0049999999999999</v>
      </c>
      <c r="AA15" s="23">
        <v>8</v>
      </c>
      <c r="AB15" s="16" t="s">
        <v>290</v>
      </c>
      <c r="AC15" s="31">
        <v>41939</v>
      </c>
      <c r="AD15" s="102">
        <v>5</v>
      </c>
    </row>
    <row r="16" spans="1:30" x14ac:dyDescent="0.25">
      <c r="A16" s="55">
        <v>9</v>
      </c>
      <c r="B16" s="119" t="s">
        <v>53</v>
      </c>
      <c r="C16" s="56" t="s">
        <v>45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AA16" s="23">
        <v>9</v>
      </c>
      <c r="AB16" s="80" t="s">
        <v>291</v>
      </c>
      <c r="AC16" s="81">
        <v>41939</v>
      </c>
      <c r="AD16" s="102"/>
    </row>
    <row r="17" spans="1:30" x14ac:dyDescent="0.25">
      <c r="A17" s="55">
        <v>10</v>
      </c>
      <c r="B17" s="57" t="s">
        <v>213</v>
      </c>
      <c r="C17" s="57" t="s">
        <v>48</v>
      </c>
      <c r="D17" s="135">
        <v>3.5</v>
      </c>
      <c r="E17" s="135">
        <v>3.5</v>
      </c>
      <c r="F17" s="27">
        <v>5</v>
      </c>
      <c r="G17" s="76">
        <v>2.5</v>
      </c>
      <c r="H17" s="170">
        <v>3.5</v>
      </c>
      <c r="I17" s="170">
        <v>3.5</v>
      </c>
      <c r="J17" s="170">
        <v>3.5</v>
      </c>
      <c r="K17" s="30">
        <v>5</v>
      </c>
      <c r="L17" s="138">
        <v>3.5</v>
      </c>
      <c r="M17" s="138">
        <v>3.5</v>
      </c>
      <c r="N17" s="82">
        <v>3.9</v>
      </c>
      <c r="O17" s="82">
        <v>4.3</v>
      </c>
      <c r="P17" s="11">
        <v>3.2</v>
      </c>
      <c r="Q17" s="75">
        <f t="shared" si="0"/>
        <v>4</v>
      </c>
      <c r="R17" s="76">
        <f t="shared" si="1"/>
        <v>2.5</v>
      </c>
      <c r="S17" s="62">
        <f t="shared" si="2"/>
        <v>3.5</v>
      </c>
      <c r="T17" s="30">
        <f t="shared" si="5"/>
        <v>5</v>
      </c>
      <c r="U17" s="79">
        <f t="shared" si="3"/>
        <v>3.5</v>
      </c>
      <c r="V17" s="82">
        <f t="shared" si="4"/>
        <v>4.0999999999999996</v>
      </c>
      <c r="W17" s="42">
        <f t="shared" si="6"/>
        <v>3.6857142857142855</v>
      </c>
      <c r="X17" s="97">
        <v>3.2</v>
      </c>
      <c r="Y17" s="100">
        <f t="shared" si="7"/>
        <v>3.5399999999999996</v>
      </c>
      <c r="AA17" s="23">
        <v>10</v>
      </c>
      <c r="AB17" s="80" t="s">
        <v>292</v>
      </c>
      <c r="AC17" s="81">
        <v>41859</v>
      </c>
      <c r="AD17" s="102">
        <v>3.5</v>
      </c>
    </row>
    <row r="18" spans="1:30" x14ac:dyDescent="0.25">
      <c r="A18" s="55">
        <v>11</v>
      </c>
      <c r="B18" s="56" t="s">
        <v>54</v>
      </c>
      <c r="C18" s="56" t="s">
        <v>48</v>
      </c>
      <c r="D18" s="27">
        <v>3</v>
      </c>
      <c r="E18" s="27">
        <v>2</v>
      </c>
      <c r="F18" s="27">
        <v>5</v>
      </c>
      <c r="G18" s="171">
        <v>2</v>
      </c>
      <c r="H18" s="62">
        <v>5</v>
      </c>
      <c r="I18" s="62">
        <v>4</v>
      </c>
      <c r="J18" s="62">
        <v>5</v>
      </c>
      <c r="K18" s="30">
        <v>5</v>
      </c>
      <c r="L18" s="79">
        <v>5</v>
      </c>
      <c r="M18" s="138">
        <v>5</v>
      </c>
      <c r="N18" s="82">
        <v>5</v>
      </c>
      <c r="O18" s="82">
        <v>4.4000000000000004</v>
      </c>
      <c r="P18" s="11">
        <v>4.2</v>
      </c>
      <c r="Q18" s="75">
        <f t="shared" si="0"/>
        <v>3.3333333333333335</v>
      </c>
      <c r="R18" s="76">
        <f t="shared" si="1"/>
        <v>2</v>
      </c>
      <c r="S18" s="62">
        <f t="shared" si="2"/>
        <v>4.666666666666667</v>
      </c>
      <c r="T18" s="30">
        <f t="shared" si="5"/>
        <v>5</v>
      </c>
      <c r="U18" s="79">
        <f t="shared" si="3"/>
        <v>5</v>
      </c>
      <c r="V18" s="82">
        <f t="shared" si="4"/>
        <v>4.7</v>
      </c>
      <c r="W18" s="42">
        <f t="shared" si="6"/>
        <v>4.1285714285714281</v>
      </c>
      <c r="X18" s="97">
        <v>2.2000000000000002</v>
      </c>
      <c r="Y18" s="100">
        <f t="shared" si="7"/>
        <v>3.55</v>
      </c>
      <c r="AA18" s="23">
        <v>11</v>
      </c>
      <c r="AB18" s="83" t="s">
        <v>309</v>
      </c>
      <c r="AC18" s="84"/>
      <c r="AD18" s="102">
        <v>3</v>
      </c>
    </row>
    <row r="19" spans="1:30" x14ac:dyDescent="0.25">
      <c r="A19" s="55">
        <v>12</v>
      </c>
      <c r="B19" s="56" t="s">
        <v>55</v>
      </c>
      <c r="C19" s="56" t="s">
        <v>45</v>
      </c>
      <c r="D19" s="27">
        <v>5</v>
      </c>
      <c r="E19" s="27">
        <v>5</v>
      </c>
      <c r="F19" s="135">
        <v>3.5</v>
      </c>
      <c r="G19" s="171">
        <v>2</v>
      </c>
      <c r="H19" s="170">
        <v>3.5</v>
      </c>
      <c r="I19" s="170">
        <v>3.5</v>
      </c>
      <c r="J19" s="170">
        <v>3.5</v>
      </c>
      <c r="K19" s="30">
        <v>5</v>
      </c>
      <c r="L19" s="138">
        <v>3.5</v>
      </c>
      <c r="M19" s="79">
        <v>3</v>
      </c>
      <c r="N19" s="82">
        <v>3</v>
      </c>
      <c r="O19" s="82">
        <v>4</v>
      </c>
      <c r="P19" s="11">
        <v>3.2</v>
      </c>
      <c r="Q19" s="75">
        <f t="shared" si="0"/>
        <v>4.5</v>
      </c>
      <c r="R19" s="76">
        <f t="shared" si="1"/>
        <v>2</v>
      </c>
      <c r="S19" s="62">
        <f t="shared" si="2"/>
        <v>3.5</v>
      </c>
      <c r="T19" s="30">
        <f t="shared" si="5"/>
        <v>5</v>
      </c>
      <c r="U19" s="79">
        <f t="shared" si="3"/>
        <v>3.25</v>
      </c>
      <c r="V19" s="82">
        <f t="shared" si="4"/>
        <v>3.5</v>
      </c>
      <c r="W19" s="42">
        <f t="shared" si="6"/>
        <v>3.5642857142857141</v>
      </c>
      <c r="X19" s="97">
        <v>2</v>
      </c>
      <c r="Y19" s="172">
        <f t="shared" si="7"/>
        <v>3.0949999999999998</v>
      </c>
      <c r="AA19" s="23">
        <v>12</v>
      </c>
      <c r="AB19" s="83" t="s">
        <v>310</v>
      </c>
      <c r="AC19" s="84"/>
      <c r="AD19" s="102">
        <v>4.5</v>
      </c>
    </row>
    <row r="20" spans="1:30" x14ac:dyDescent="0.25">
      <c r="A20" s="55">
        <v>13</v>
      </c>
      <c r="B20" s="56" t="s">
        <v>56</v>
      </c>
      <c r="C20" s="56" t="s">
        <v>48</v>
      </c>
      <c r="D20" s="27">
        <v>4.5</v>
      </c>
      <c r="E20" s="27">
        <v>4.5</v>
      </c>
      <c r="F20" s="27">
        <v>5</v>
      </c>
      <c r="G20" s="76">
        <v>3.8</v>
      </c>
      <c r="H20" s="62">
        <v>5</v>
      </c>
      <c r="I20" s="62">
        <v>5</v>
      </c>
      <c r="J20" s="62">
        <v>5</v>
      </c>
      <c r="K20" s="30">
        <v>5</v>
      </c>
      <c r="L20" s="79">
        <v>3.5</v>
      </c>
      <c r="M20" s="79">
        <v>3.5</v>
      </c>
      <c r="N20" s="82">
        <v>1</v>
      </c>
      <c r="O20" s="82">
        <v>1</v>
      </c>
      <c r="P20" s="11">
        <v>4.2</v>
      </c>
      <c r="Q20" s="75">
        <f t="shared" si="0"/>
        <v>4.666666666666667</v>
      </c>
      <c r="R20" s="76">
        <f t="shared" si="1"/>
        <v>3.8</v>
      </c>
      <c r="S20" s="62">
        <f t="shared" si="2"/>
        <v>5</v>
      </c>
      <c r="T20" s="30">
        <f t="shared" si="5"/>
        <v>5</v>
      </c>
      <c r="U20" s="79">
        <f t="shared" si="3"/>
        <v>3.5</v>
      </c>
      <c r="V20" s="82">
        <f t="shared" si="4"/>
        <v>1</v>
      </c>
      <c r="W20" s="42">
        <f t="shared" si="6"/>
        <v>3.8809523809523809</v>
      </c>
      <c r="X20" s="97">
        <v>3.5</v>
      </c>
      <c r="Y20" s="100">
        <f t="shared" si="7"/>
        <v>3.7666666666666666</v>
      </c>
      <c r="AA20" s="23">
        <v>14</v>
      </c>
      <c r="AB20" s="3" t="s">
        <v>5</v>
      </c>
      <c r="AC20" s="5"/>
      <c r="AD20" s="102"/>
    </row>
    <row r="21" spans="1:30" x14ac:dyDescent="0.25">
      <c r="A21" s="55">
        <v>14</v>
      </c>
      <c r="B21" s="57" t="s">
        <v>71</v>
      </c>
      <c r="C21" s="57" t="s">
        <v>45</v>
      </c>
      <c r="D21" s="27">
        <v>2</v>
      </c>
      <c r="E21" s="27">
        <v>2</v>
      </c>
      <c r="F21" s="27">
        <v>2.7</v>
      </c>
      <c r="G21" s="76">
        <v>1.3</v>
      </c>
      <c r="H21" s="62">
        <v>1</v>
      </c>
      <c r="I21" s="62">
        <v>1</v>
      </c>
      <c r="J21" s="62">
        <v>1</v>
      </c>
      <c r="K21" s="30">
        <v>5</v>
      </c>
      <c r="L21" s="79">
        <v>2</v>
      </c>
      <c r="M21" s="79">
        <v>2</v>
      </c>
      <c r="N21" s="82">
        <v>1</v>
      </c>
      <c r="O21" s="82">
        <v>1</v>
      </c>
      <c r="P21" s="11">
        <v>3.2</v>
      </c>
      <c r="Q21" s="75">
        <f t="shared" si="0"/>
        <v>2.2333333333333334</v>
      </c>
      <c r="R21" s="76">
        <f t="shared" si="1"/>
        <v>1.3</v>
      </c>
      <c r="S21" s="62">
        <f t="shared" si="2"/>
        <v>1</v>
      </c>
      <c r="T21" s="30">
        <f t="shared" si="5"/>
        <v>5</v>
      </c>
      <c r="U21" s="79">
        <f t="shared" si="3"/>
        <v>2</v>
      </c>
      <c r="V21" s="82">
        <f t="shared" si="4"/>
        <v>1</v>
      </c>
      <c r="W21" s="42">
        <f t="shared" si="6"/>
        <v>2.2476190476190476</v>
      </c>
      <c r="X21" s="97">
        <v>2</v>
      </c>
      <c r="Y21" s="172">
        <f t="shared" si="7"/>
        <v>2.1733333333333333</v>
      </c>
      <c r="AB21" s="12"/>
      <c r="AD21" s="102"/>
    </row>
    <row r="22" spans="1:30" x14ac:dyDescent="0.25">
      <c r="A22" s="55">
        <v>15</v>
      </c>
      <c r="B22" s="56" t="s">
        <v>235</v>
      </c>
      <c r="C22" s="56" t="s">
        <v>48</v>
      </c>
      <c r="D22" s="27">
        <v>5</v>
      </c>
      <c r="E22" s="27">
        <v>5</v>
      </c>
      <c r="F22" s="27">
        <v>4.5</v>
      </c>
      <c r="G22" s="76">
        <v>4.8</v>
      </c>
      <c r="H22" s="62">
        <v>5</v>
      </c>
      <c r="I22" s="62">
        <v>4.8</v>
      </c>
      <c r="J22" s="62">
        <v>5</v>
      </c>
      <c r="K22" s="30">
        <v>5</v>
      </c>
      <c r="L22" s="79">
        <v>5</v>
      </c>
      <c r="M22" s="138">
        <v>5</v>
      </c>
      <c r="N22" s="82">
        <v>3</v>
      </c>
      <c r="O22" s="82">
        <v>4.7</v>
      </c>
      <c r="P22" s="11">
        <v>5</v>
      </c>
      <c r="Q22" s="75">
        <f t="shared" si="0"/>
        <v>4.833333333333333</v>
      </c>
      <c r="R22" s="76">
        <f t="shared" si="1"/>
        <v>4.8</v>
      </c>
      <c r="S22" s="62">
        <f t="shared" si="2"/>
        <v>4.9333333333333336</v>
      </c>
      <c r="T22" s="30">
        <f t="shared" si="5"/>
        <v>5</v>
      </c>
      <c r="U22" s="79">
        <f t="shared" si="3"/>
        <v>5</v>
      </c>
      <c r="V22" s="82">
        <f t="shared" si="4"/>
        <v>3.85</v>
      </c>
      <c r="W22" s="42">
        <f t="shared" si="6"/>
        <v>4.7738095238095237</v>
      </c>
      <c r="X22" s="97">
        <v>4.5</v>
      </c>
      <c r="Y22" s="100">
        <f t="shared" si="7"/>
        <v>4.6916666666666664</v>
      </c>
      <c r="AB22" s="145" t="s">
        <v>261</v>
      </c>
      <c r="AD22" s="102"/>
    </row>
    <row r="23" spans="1:30" x14ac:dyDescent="0.25">
      <c r="A23" s="55">
        <v>16</v>
      </c>
      <c r="B23" s="57" t="s">
        <v>214</v>
      </c>
      <c r="C23" s="57" t="s">
        <v>48</v>
      </c>
      <c r="D23" s="135">
        <v>3.5</v>
      </c>
      <c r="E23" s="135">
        <v>3.5</v>
      </c>
      <c r="F23" s="135">
        <v>3.5</v>
      </c>
      <c r="G23" s="171">
        <v>2</v>
      </c>
      <c r="H23" s="170">
        <v>3.5</v>
      </c>
      <c r="I23" s="170">
        <v>3.5</v>
      </c>
      <c r="J23" s="170">
        <v>3.5</v>
      </c>
      <c r="K23" s="30">
        <v>5</v>
      </c>
      <c r="L23" s="138">
        <v>3.5</v>
      </c>
      <c r="M23" s="138">
        <v>3.5</v>
      </c>
      <c r="N23" s="82">
        <v>3</v>
      </c>
      <c r="O23" s="82">
        <v>4.9000000000000004</v>
      </c>
      <c r="P23" s="11">
        <v>3.5</v>
      </c>
      <c r="Q23" s="75">
        <f t="shared" si="0"/>
        <v>3.5</v>
      </c>
      <c r="R23" s="76">
        <f t="shared" si="1"/>
        <v>2</v>
      </c>
      <c r="S23" s="62">
        <f t="shared" si="2"/>
        <v>3.5</v>
      </c>
      <c r="T23" s="30">
        <f t="shared" si="5"/>
        <v>5</v>
      </c>
      <c r="U23" s="79">
        <f t="shared" si="3"/>
        <v>3.5</v>
      </c>
      <c r="V23" s="82">
        <f t="shared" si="4"/>
        <v>3.95</v>
      </c>
      <c r="W23" s="42">
        <f t="shared" si="6"/>
        <v>3.5642857142857141</v>
      </c>
      <c r="X23" s="97">
        <v>3.1</v>
      </c>
      <c r="Y23" s="172">
        <f t="shared" si="7"/>
        <v>3.4249999999999998</v>
      </c>
      <c r="Z23" s="134"/>
      <c r="AA23" s="65"/>
      <c r="AD23" s="102">
        <v>5</v>
      </c>
    </row>
    <row r="24" spans="1:30" x14ac:dyDescent="0.25">
      <c r="A24" s="55">
        <v>17</v>
      </c>
      <c r="B24" s="56" t="s">
        <v>57</v>
      </c>
      <c r="C24" s="56" t="s">
        <v>48</v>
      </c>
      <c r="D24" s="27">
        <v>4.5</v>
      </c>
      <c r="E24" s="27">
        <v>4.5</v>
      </c>
      <c r="F24" s="27">
        <v>5</v>
      </c>
      <c r="G24" s="76">
        <v>4</v>
      </c>
      <c r="H24" s="62">
        <v>5</v>
      </c>
      <c r="I24" s="62">
        <v>5</v>
      </c>
      <c r="J24" s="62">
        <v>5</v>
      </c>
      <c r="K24" s="30">
        <v>5</v>
      </c>
      <c r="L24" s="79">
        <v>5</v>
      </c>
      <c r="M24" s="79">
        <v>5</v>
      </c>
      <c r="N24" s="82">
        <v>1.4</v>
      </c>
      <c r="O24" s="82">
        <v>3.5</v>
      </c>
      <c r="P24" s="11">
        <v>5</v>
      </c>
      <c r="Q24" s="75">
        <f t="shared" si="0"/>
        <v>4.666666666666667</v>
      </c>
      <c r="R24" s="76">
        <f t="shared" si="1"/>
        <v>4</v>
      </c>
      <c r="S24" s="62">
        <f t="shared" si="2"/>
        <v>5</v>
      </c>
      <c r="T24" s="30">
        <f t="shared" si="5"/>
        <v>5</v>
      </c>
      <c r="U24" s="79">
        <f t="shared" si="3"/>
        <v>5</v>
      </c>
      <c r="V24" s="82">
        <f t="shared" si="4"/>
        <v>2.4500000000000002</v>
      </c>
      <c r="W24" s="42">
        <f t="shared" si="6"/>
        <v>4.4452380952380954</v>
      </c>
      <c r="X24" s="97">
        <v>2.7</v>
      </c>
      <c r="Y24" s="100">
        <f t="shared" si="7"/>
        <v>3.9216666666666669</v>
      </c>
      <c r="AD24" s="102"/>
    </row>
    <row r="25" spans="1:30" x14ac:dyDescent="0.25">
      <c r="A25" s="55">
        <v>18</v>
      </c>
      <c r="B25" s="56" t="s">
        <v>58</v>
      </c>
      <c r="C25" s="56" t="s">
        <v>48</v>
      </c>
      <c r="D25" s="135">
        <v>2</v>
      </c>
      <c r="E25" s="135">
        <v>2</v>
      </c>
      <c r="F25" s="135">
        <v>2</v>
      </c>
      <c r="G25" s="76">
        <v>1</v>
      </c>
      <c r="H25" s="62">
        <v>4.5</v>
      </c>
      <c r="I25" s="62">
        <v>4</v>
      </c>
      <c r="J25" s="62">
        <v>5</v>
      </c>
      <c r="K25" s="137">
        <v>3.5</v>
      </c>
      <c r="L25" s="138">
        <v>2</v>
      </c>
      <c r="M25" s="138">
        <v>2</v>
      </c>
      <c r="N25" s="82">
        <v>4</v>
      </c>
      <c r="O25" s="82">
        <v>3.8</v>
      </c>
      <c r="P25" s="11">
        <v>3.2</v>
      </c>
      <c r="Q25" s="75">
        <f t="shared" si="0"/>
        <v>2</v>
      </c>
      <c r="R25" s="76">
        <f t="shared" si="1"/>
        <v>1</v>
      </c>
      <c r="S25" s="62">
        <f t="shared" si="2"/>
        <v>4.5</v>
      </c>
      <c r="T25" s="30">
        <f t="shared" si="5"/>
        <v>3.5</v>
      </c>
      <c r="U25" s="79">
        <f t="shared" si="3"/>
        <v>2</v>
      </c>
      <c r="V25" s="82">
        <f t="shared" si="4"/>
        <v>3.9</v>
      </c>
      <c r="W25" s="42">
        <f t="shared" si="6"/>
        <v>2.871428571428571</v>
      </c>
      <c r="X25" s="97">
        <v>3.5</v>
      </c>
      <c r="Y25" s="172">
        <f t="shared" si="7"/>
        <v>3.0599999999999996</v>
      </c>
      <c r="AD25" s="102">
        <v>2</v>
      </c>
    </row>
    <row r="26" spans="1:30" x14ac:dyDescent="0.25">
      <c r="A26" s="55">
        <v>19</v>
      </c>
      <c r="B26" s="91" t="s">
        <v>59</v>
      </c>
      <c r="C26" s="56" t="s">
        <v>45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AD26" s="102"/>
    </row>
    <row r="27" spans="1:30" x14ac:dyDescent="0.25">
      <c r="A27" s="55">
        <v>20</v>
      </c>
      <c r="B27" s="60" t="s">
        <v>215</v>
      </c>
      <c r="C27" s="60" t="s">
        <v>48</v>
      </c>
      <c r="D27" s="27">
        <v>4.5</v>
      </c>
      <c r="E27" s="27">
        <v>5</v>
      </c>
      <c r="F27" s="27">
        <v>5</v>
      </c>
      <c r="G27" s="76">
        <v>3.3</v>
      </c>
      <c r="H27" s="62">
        <v>4.7</v>
      </c>
      <c r="I27" s="62">
        <v>4.8</v>
      </c>
      <c r="J27" s="62">
        <v>5</v>
      </c>
      <c r="K27" s="30">
        <v>5</v>
      </c>
      <c r="L27" s="79">
        <v>5</v>
      </c>
      <c r="M27" s="138">
        <v>5</v>
      </c>
      <c r="N27" s="82">
        <v>4.5</v>
      </c>
      <c r="O27" s="82">
        <v>5</v>
      </c>
      <c r="P27" s="11">
        <v>5</v>
      </c>
      <c r="Q27" s="75">
        <f t="shared" si="0"/>
        <v>4.833333333333333</v>
      </c>
      <c r="R27" s="76">
        <f t="shared" si="1"/>
        <v>3.3</v>
      </c>
      <c r="S27" s="62">
        <f t="shared" si="2"/>
        <v>4.833333333333333</v>
      </c>
      <c r="T27" s="30">
        <f t="shared" si="5"/>
        <v>5</v>
      </c>
      <c r="U27" s="79">
        <f t="shared" si="3"/>
        <v>5</v>
      </c>
      <c r="V27" s="82">
        <f t="shared" si="4"/>
        <v>4.75</v>
      </c>
      <c r="W27" s="42">
        <f t="shared" si="6"/>
        <v>4.6738095238095241</v>
      </c>
      <c r="X27" s="97">
        <v>4.0999999999999996</v>
      </c>
      <c r="Y27" s="100">
        <f t="shared" si="7"/>
        <v>4.501666666666666</v>
      </c>
      <c r="AD27" s="102"/>
    </row>
    <row r="28" spans="1:30" x14ac:dyDescent="0.25">
      <c r="A28" s="55">
        <v>21</v>
      </c>
      <c r="B28" s="57" t="s">
        <v>70</v>
      </c>
      <c r="C28" s="57" t="s">
        <v>48</v>
      </c>
      <c r="D28" s="27">
        <v>4.5</v>
      </c>
      <c r="E28" s="27">
        <v>5</v>
      </c>
      <c r="F28" s="27">
        <v>2.2000000000000002</v>
      </c>
      <c r="G28" s="76">
        <v>1</v>
      </c>
      <c r="H28" s="62">
        <v>4.7</v>
      </c>
      <c r="I28" s="62">
        <v>4.8</v>
      </c>
      <c r="J28" s="62">
        <v>5</v>
      </c>
      <c r="K28" s="30">
        <v>5</v>
      </c>
      <c r="L28" s="79">
        <v>3.5</v>
      </c>
      <c r="M28" s="138">
        <v>5</v>
      </c>
      <c r="N28" s="82">
        <v>4.5</v>
      </c>
      <c r="O28" s="82">
        <v>5</v>
      </c>
      <c r="P28" s="11">
        <v>4.2</v>
      </c>
      <c r="Q28" s="75">
        <f t="shared" si="0"/>
        <v>3.9</v>
      </c>
      <c r="R28" s="76">
        <f t="shared" si="1"/>
        <v>1</v>
      </c>
      <c r="S28" s="62">
        <f t="shared" si="2"/>
        <v>4.833333333333333</v>
      </c>
      <c r="T28" s="30">
        <f t="shared" si="5"/>
        <v>5</v>
      </c>
      <c r="U28" s="79">
        <f t="shared" si="3"/>
        <v>4.25</v>
      </c>
      <c r="V28" s="82">
        <f t="shared" si="4"/>
        <v>4.75</v>
      </c>
      <c r="W28" s="42">
        <f t="shared" si="6"/>
        <v>3.9904761904761905</v>
      </c>
      <c r="X28" s="97">
        <v>4</v>
      </c>
      <c r="Y28" s="100">
        <f t="shared" si="7"/>
        <v>3.9933333333333332</v>
      </c>
      <c r="AD28" s="102"/>
    </row>
    <row r="29" spans="1:30" x14ac:dyDescent="0.25">
      <c r="A29" s="55">
        <v>22</v>
      </c>
      <c r="B29" s="119" t="s">
        <v>68</v>
      </c>
      <c r="C29" s="119" t="s">
        <v>48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AD29" s="102"/>
    </row>
    <row r="30" spans="1:30" x14ac:dyDescent="0.25">
      <c r="A30" s="55">
        <v>23</v>
      </c>
      <c r="B30" s="56" t="s">
        <v>60</v>
      </c>
      <c r="C30" s="56" t="s">
        <v>45</v>
      </c>
      <c r="D30" s="27">
        <v>3.5</v>
      </c>
      <c r="E30" s="27">
        <v>4.5</v>
      </c>
      <c r="F30" s="27">
        <v>5</v>
      </c>
      <c r="G30" s="76">
        <v>2</v>
      </c>
      <c r="H30" s="170">
        <v>3.5</v>
      </c>
      <c r="I30" s="170">
        <v>3.5</v>
      </c>
      <c r="J30" s="170">
        <v>3.5</v>
      </c>
      <c r="K30" s="30">
        <v>5</v>
      </c>
      <c r="L30" s="138">
        <v>2.7</v>
      </c>
      <c r="M30" s="138">
        <v>2.7</v>
      </c>
      <c r="N30" s="82">
        <v>3.5</v>
      </c>
      <c r="O30" s="82">
        <v>3.6</v>
      </c>
      <c r="P30" s="11">
        <v>3.2</v>
      </c>
      <c r="Q30" s="75">
        <f t="shared" si="0"/>
        <v>4.333333333333333</v>
      </c>
      <c r="R30" s="76">
        <f t="shared" si="1"/>
        <v>2</v>
      </c>
      <c r="S30" s="62">
        <f t="shared" si="2"/>
        <v>3.5</v>
      </c>
      <c r="T30" s="30">
        <f t="shared" si="5"/>
        <v>5</v>
      </c>
      <c r="U30" s="79">
        <f t="shared" si="3"/>
        <v>2.7</v>
      </c>
      <c r="V30" s="82">
        <f t="shared" si="4"/>
        <v>3.55</v>
      </c>
      <c r="W30" s="42">
        <f t="shared" si="6"/>
        <v>3.4690476190476187</v>
      </c>
      <c r="X30" s="97">
        <v>3.2</v>
      </c>
      <c r="Y30" s="172">
        <f t="shared" si="7"/>
        <v>3.3883333333333328</v>
      </c>
      <c r="Z30" s="134"/>
      <c r="AD30" s="102">
        <v>2.7</v>
      </c>
    </row>
    <row r="31" spans="1:30" x14ac:dyDescent="0.25">
      <c r="A31" s="55">
        <v>24</v>
      </c>
      <c r="B31" s="56" t="s">
        <v>61</v>
      </c>
      <c r="C31" s="56" t="s">
        <v>45</v>
      </c>
      <c r="D31" s="135">
        <v>3.5</v>
      </c>
      <c r="E31" s="135">
        <v>3.5</v>
      </c>
      <c r="F31" s="135">
        <v>3.5</v>
      </c>
      <c r="G31" s="76">
        <v>3.5</v>
      </c>
      <c r="H31" s="62">
        <v>4.7</v>
      </c>
      <c r="I31" s="62">
        <v>4.5</v>
      </c>
      <c r="J31" s="62">
        <v>5</v>
      </c>
      <c r="K31" s="30">
        <v>5</v>
      </c>
      <c r="L31" s="138">
        <v>3.5</v>
      </c>
      <c r="M31" s="138">
        <v>3.5</v>
      </c>
      <c r="N31" s="82">
        <v>1</v>
      </c>
      <c r="O31" s="82">
        <v>1</v>
      </c>
      <c r="P31" s="11">
        <v>4</v>
      </c>
      <c r="Q31" s="75">
        <f t="shared" si="0"/>
        <v>3.5</v>
      </c>
      <c r="R31" s="76">
        <f t="shared" si="1"/>
        <v>3.5</v>
      </c>
      <c r="S31" s="62">
        <f t="shared" si="2"/>
        <v>4.7333333333333334</v>
      </c>
      <c r="T31" s="30">
        <f t="shared" si="5"/>
        <v>5</v>
      </c>
      <c r="U31" s="79">
        <f t="shared" si="3"/>
        <v>3.5</v>
      </c>
      <c r="V31" s="82">
        <f t="shared" si="4"/>
        <v>1</v>
      </c>
      <c r="W31" s="42">
        <f t="shared" si="6"/>
        <v>3.6047619047619048</v>
      </c>
      <c r="X31" s="97">
        <v>3.2</v>
      </c>
      <c r="Y31" s="100">
        <f t="shared" si="7"/>
        <v>3.4833333333333334</v>
      </c>
      <c r="AD31" s="102">
        <v>3.5</v>
      </c>
    </row>
    <row r="32" spans="1:30" x14ac:dyDescent="0.25">
      <c r="A32" s="55">
        <v>25</v>
      </c>
      <c r="B32" s="56" t="s">
        <v>62</v>
      </c>
      <c r="C32" s="56" t="s">
        <v>48</v>
      </c>
      <c r="D32" s="135">
        <v>3.5</v>
      </c>
      <c r="E32" s="135">
        <v>3.5</v>
      </c>
      <c r="F32" s="135">
        <v>3.5</v>
      </c>
      <c r="G32" s="76">
        <v>4.3</v>
      </c>
      <c r="H32" s="62">
        <v>1</v>
      </c>
      <c r="I32" s="62">
        <v>1</v>
      </c>
      <c r="J32" s="62">
        <v>1</v>
      </c>
      <c r="K32" s="30">
        <v>5</v>
      </c>
      <c r="L32" s="79">
        <v>5</v>
      </c>
      <c r="M32" s="79">
        <v>5</v>
      </c>
      <c r="N32" s="82">
        <v>1</v>
      </c>
      <c r="O32" s="82">
        <v>1</v>
      </c>
      <c r="P32" s="11">
        <v>4</v>
      </c>
      <c r="Q32" s="75">
        <f t="shared" si="0"/>
        <v>3.5</v>
      </c>
      <c r="R32" s="76">
        <f t="shared" si="1"/>
        <v>4.3</v>
      </c>
      <c r="S32" s="62">
        <f t="shared" si="2"/>
        <v>1</v>
      </c>
      <c r="T32" s="30">
        <f t="shared" si="5"/>
        <v>5</v>
      </c>
      <c r="U32" s="79">
        <f t="shared" si="3"/>
        <v>5</v>
      </c>
      <c r="V32" s="82">
        <f t="shared" si="4"/>
        <v>1</v>
      </c>
      <c r="W32" s="42">
        <f t="shared" si="6"/>
        <v>3.4</v>
      </c>
      <c r="X32" s="97">
        <v>3.6</v>
      </c>
      <c r="Y32" s="100">
        <f t="shared" si="7"/>
        <v>3.46</v>
      </c>
      <c r="AD32" s="102">
        <v>5</v>
      </c>
    </row>
    <row r="33" spans="1:30" x14ac:dyDescent="0.25">
      <c r="A33" s="55">
        <v>26</v>
      </c>
      <c r="B33" s="56" t="s">
        <v>63</v>
      </c>
      <c r="C33" s="56" t="s">
        <v>45</v>
      </c>
      <c r="D33" s="135">
        <v>2.8</v>
      </c>
      <c r="E33" s="135">
        <v>2.8</v>
      </c>
      <c r="F33" s="135">
        <v>2.8</v>
      </c>
      <c r="G33" s="76">
        <v>3.3</v>
      </c>
      <c r="H33" s="170">
        <v>3.5</v>
      </c>
      <c r="I33" s="170">
        <v>3.5</v>
      </c>
      <c r="J33" s="170">
        <v>3.5</v>
      </c>
      <c r="K33" s="137">
        <v>3.5</v>
      </c>
      <c r="L33" s="138">
        <v>2.8</v>
      </c>
      <c r="M33" s="138">
        <v>5</v>
      </c>
      <c r="N33" s="82">
        <v>4.5</v>
      </c>
      <c r="O33" s="82">
        <v>4.7</v>
      </c>
      <c r="P33" s="11">
        <v>3.2</v>
      </c>
      <c r="Q33" s="75">
        <f t="shared" si="0"/>
        <v>2.7999999999999994</v>
      </c>
      <c r="R33" s="76">
        <f t="shared" si="1"/>
        <v>3.3</v>
      </c>
      <c r="S33" s="62">
        <f t="shared" si="2"/>
        <v>3.5</v>
      </c>
      <c r="T33" s="30">
        <f t="shared" si="5"/>
        <v>3.5</v>
      </c>
      <c r="U33" s="79">
        <f t="shared" si="3"/>
        <v>3.9</v>
      </c>
      <c r="V33" s="82">
        <f t="shared" si="4"/>
        <v>4.5999999999999996</v>
      </c>
      <c r="W33" s="42">
        <f t="shared" si="6"/>
        <v>3.5428571428571423</v>
      </c>
      <c r="X33" s="97">
        <v>2.1</v>
      </c>
      <c r="Y33" s="172">
        <f t="shared" si="7"/>
        <v>3.1099999999999994</v>
      </c>
      <c r="AD33" s="102">
        <v>2.8</v>
      </c>
    </row>
    <row r="34" spans="1:30" x14ac:dyDescent="0.25">
      <c r="A34" s="55">
        <v>27</v>
      </c>
      <c r="B34" s="119" t="s">
        <v>64</v>
      </c>
      <c r="C34" s="119" t="s">
        <v>48</v>
      </c>
      <c r="D34" s="144"/>
      <c r="E34" s="144"/>
      <c r="F34" s="144"/>
      <c r="G34" s="144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AD34" s="102"/>
    </row>
    <row r="35" spans="1:30" x14ac:dyDescent="0.25">
      <c r="A35" s="55">
        <v>28</v>
      </c>
      <c r="B35" s="119" t="s">
        <v>65</v>
      </c>
      <c r="C35" s="119" t="s">
        <v>45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AD35" s="102"/>
    </row>
    <row r="36" spans="1:30" x14ac:dyDescent="0.25">
      <c r="A36" s="55">
        <v>29</v>
      </c>
      <c r="B36" s="57" t="s">
        <v>217</v>
      </c>
      <c r="C36" s="57" t="s">
        <v>48</v>
      </c>
      <c r="D36" s="135">
        <v>3.5</v>
      </c>
      <c r="E36" s="135">
        <v>3.5</v>
      </c>
      <c r="F36" s="135">
        <v>3.5</v>
      </c>
      <c r="G36" s="171">
        <v>2</v>
      </c>
      <c r="H36" s="62">
        <v>5</v>
      </c>
      <c r="I36" s="62">
        <v>4.2</v>
      </c>
      <c r="J36" s="62">
        <v>5</v>
      </c>
      <c r="K36" s="30">
        <v>5</v>
      </c>
      <c r="L36" s="138">
        <v>3.5</v>
      </c>
      <c r="M36" s="138">
        <v>3.5</v>
      </c>
      <c r="N36" s="82">
        <v>1.7</v>
      </c>
      <c r="O36" s="82">
        <v>4.5</v>
      </c>
      <c r="P36" s="11">
        <v>4</v>
      </c>
      <c r="Q36" s="75">
        <f t="shared" si="0"/>
        <v>3.5</v>
      </c>
      <c r="R36" s="76">
        <f t="shared" si="1"/>
        <v>2</v>
      </c>
      <c r="S36" s="62">
        <f t="shared" si="2"/>
        <v>4.7333333333333334</v>
      </c>
      <c r="T36" s="30">
        <f t="shared" si="5"/>
        <v>5</v>
      </c>
      <c r="U36" s="79">
        <f t="shared" si="3"/>
        <v>3.5</v>
      </c>
      <c r="V36" s="82">
        <f t="shared" si="4"/>
        <v>3.1</v>
      </c>
      <c r="W36" s="42">
        <f t="shared" si="6"/>
        <v>3.6904761904761907</v>
      </c>
      <c r="X36" s="97">
        <v>3.3</v>
      </c>
      <c r="Y36" s="100">
        <f t="shared" si="7"/>
        <v>3.5733333333333333</v>
      </c>
      <c r="AD36" s="102">
        <v>3.5</v>
      </c>
    </row>
    <row r="37" spans="1:30" x14ac:dyDescent="0.25">
      <c r="A37" s="55">
        <v>30</v>
      </c>
      <c r="B37" s="59" t="s">
        <v>66</v>
      </c>
      <c r="C37" s="59" t="s">
        <v>45</v>
      </c>
      <c r="D37" s="135">
        <v>2</v>
      </c>
      <c r="E37" s="135">
        <v>2</v>
      </c>
      <c r="F37" s="135">
        <v>2</v>
      </c>
      <c r="G37" s="76">
        <v>3</v>
      </c>
      <c r="H37" s="62">
        <v>1</v>
      </c>
      <c r="I37" s="62">
        <v>1</v>
      </c>
      <c r="J37" s="62">
        <v>1</v>
      </c>
      <c r="K37" s="30">
        <v>1</v>
      </c>
      <c r="L37" s="138">
        <v>2</v>
      </c>
      <c r="M37" s="138">
        <v>2</v>
      </c>
      <c r="N37" s="82">
        <v>1</v>
      </c>
      <c r="O37" s="82">
        <v>1</v>
      </c>
      <c r="P37" s="11">
        <v>3.2</v>
      </c>
      <c r="Q37" s="75">
        <f t="shared" si="0"/>
        <v>2</v>
      </c>
      <c r="R37" s="76">
        <f t="shared" si="1"/>
        <v>3</v>
      </c>
      <c r="S37" s="62">
        <f t="shared" si="2"/>
        <v>1</v>
      </c>
      <c r="T37" s="30">
        <f t="shared" si="5"/>
        <v>1</v>
      </c>
      <c r="U37" s="79">
        <f t="shared" si="3"/>
        <v>2</v>
      </c>
      <c r="V37" s="82">
        <f t="shared" si="4"/>
        <v>1</v>
      </c>
      <c r="W37" s="42">
        <f t="shared" si="6"/>
        <v>1.8857142857142857</v>
      </c>
      <c r="X37" s="97">
        <v>1.6</v>
      </c>
      <c r="Y37" s="172">
        <f t="shared" si="7"/>
        <v>1.7999999999999998</v>
      </c>
      <c r="AD37" s="102">
        <v>2</v>
      </c>
    </row>
    <row r="38" spans="1:30" x14ac:dyDescent="0.25">
      <c r="A38" s="55">
        <v>31</v>
      </c>
      <c r="B38" s="56" t="s">
        <v>67</v>
      </c>
      <c r="C38" s="56" t="s">
        <v>48</v>
      </c>
      <c r="D38" s="135">
        <v>2</v>
      </c>
      <c r="E38" s="135">
        <v>2</v>
      </c>
      <c r="F38" s="27">
        <v>4.4000000000000004</v>
      </c>
      <c r="G38" s="76">
        <v>2.5</v>
      </c>
      <c r="H38" s="62">
        <v>5</v>
      </c>
      <c r="I38" s="62">
        <v>4.7</v>
      </c>
      <c r="J38" s="62">
        <v>5</v>
      </c>
      <c r="K38" s="30">
        <v>5</v>
      </c>
      <c r="L38" s="79">
        <v>2</v>
      </c>
      <c r="M38" s="138">
        <v>5</v>
      </c>
      <c r="N38" s="82">
        <v>5</v>
      </c>
      <c r="O38" s="82">
        <v>4.5</v>
      </c>
      <c r="P38" s="11">
        <v>4.2</v>
      </c>
      <c r="Q38" s="75">
        <f t="shared" si="0"/>
        <v>2.8000000000000003</v>
      </c>
      <c r="R38" s="76">
        <f t="shared" si="1"/>
        <v>2.5</v>
      </c>
      <c r="S38" s="62">
        <f t="shared" si="2"/>
        <v>4.8999999999999995</v>
      </c>
      <c r="T38" s="30">
        <f t="shared" si="5"/>
        <v>5</v>
      </c>
      <c r="U38" s="79">
        <f t="shared" si="3"/>
        <v>3.5</v>
      </c>
      <c r="V38" s="82">
        <f t="shared" si="4"/>
        <v>4.75</v>
      </c>
      <c r="W38" s="42">
        <f t="shared" si="6"/>
        <v>3.9499999999999997</v>
      </c>
      <c r="X38" s="97">
        <v>3.5</v>
      </c>
      <c r="Y38" s="100">
        <f t="shared" si="7"/>
        <v>3.8149999999999995</v>
      </c>
      <c r="AD38" s="102">
        <v>2</v>
      </c>
    </row>
    <row r="39" spans="1:30" x14ac:dyDescent="0.25">
      <c r="A39" s="55">
        <v>32</v>
      </c>
      <c r="B39" s="60" t="s">
        <v>216</v>
      </c>
      <c r="C39" s="60" t="s">
        <v>45</v>
      </c>
      <c r="D39" s="135">
        <v>3.5</v>
      </c>
      <c r="E39" s="135">
        <v>3.5</v>
      </c>
      <c r="F39" s="135">
        <v>3.5</v>
      </c>
      <c r="G39" s="76">
        <v>2.5</v>
      </c>
      <c r="H39" s="62">
        <v>3.5</v>
      </c>
      <c r="I39" s="62">
        <v>4</v>
      </c>
      <c r="J39" s="62">
        <v>5</v>
      </c>
      <c r="K39" s="30">
        <v>5</v>
      </c>
      <c r="L39" s="138">
        <v>3.5</v>
      </c>
      <c r="M39" s="138">
        <v>3.5</v>
      </c>
      <c r="N39" s="82">
        <v>3</v>
      </c>
      <c r="O39" s="82">
        <v>4</v>
      </c>
      <c r="P39" s="11">
        <v>4</v>
      </c>
      <c r="Q39" s="75">
        <f t="shared" si="0"/>
        <v>3.5</v>
      </c>
      <c r="R39" s="76">
        <f t="shared" si="1"/>
        <v>2.5</v>
      </c>
      <c r="S39" s="62">
        <f t="shared" si="2"/>
        <v>4.166666666666667</v>
      </c>
      <c r="T39" s="30">
        <f t="shared" si="5"/>
        <v>5</v>
      </c>
      <c r="U39" s="79">
        <f t="shared" si="3"/>
        <v>3.5</v>
      </c>
      <c r="V39" s="82">
        <f t="shared" si="4"/>
        <v>3.5</v>
      </c>
      <c r="W39" s="42">
        <f t="shared" si="6"/>
        <v>3.7380952380952381</v>
      </c>
      <c r="X39" s="97">
        <v>2.6</v>
      </c>
      <c r="Y39" s="100">
        <f t="shared" si="7"/>
        <v>3.3966666666666665</v>
      </c>
      <c r="Z39" s="134"/>
      <c r="AD39" s="102">
        <v>3.5</v>
      </c>
    </row>
    <row r="40" spans="1:30" x14ac:dyDescent="0.25">
      <c r="A40" s="55">
        <v>33</v>
      </c>
      <c r="B40" s="57" t="s">
        <v>172</v>
      </c>
      <c r="C40" s="57" t="s">
        <v>45</v>
      </c>
      <c r="D40" s="135">
        <v>3</v>
      </c>
      <c r="E40" s="135">
        <v>3</v>
      </c>
      <c r="F40" s="27">
        <v>4.5</v>
      </c>
      <c r="G40" s="76">
        <v>1</v>
      </c>
      <c r="H40" s="62">
        <v>4.7</v>
      </c>
      <c r="I40" s="62">
        <v>4.5</v>
      </c>
      <c r="J40" s="62">
        <v>5</v>
      </c>
      <c r="K40" s="30">
        <v>5</v>
      </c>
      <c r="L40" s="138">
        <v>3</v>
      </c>
      <c r="M40" s="138">
        <v>3</v>
      </c>
      <c r="N40" s="82">
        <v>1</v>
      </c>
      <c r="O40" s="82">
        <v>1</v>
      </c>
      <c r="P40" s="11">
        <v>3.8</v>
      </c>
      <c r="Q40" s="75">
        <f t="shared" si="0"/>
        <v>3.5</v>
      </c>
      <c r="R40" s="76">
        <f t="shared" si="1"/>
        <v>1</v>
      </c>
      <c r="S40" s="62">
        <f t="shared" si="2"/>
        <v>4.7333333333333334</v>
      </c>
      <c r="T40" s="30">
        <f t="shared" si="5"/>
        <v>5</v>
      </c>
      <c r="U40" s="79">
        <f t="shared" si="3"/>
        <v>3</v>
      </c>
      <c r="V40" s="82">
        <f t="shared" si="4"/>
        <v>1</v>
      </c>
      <c r="W40" s="42">
        <f t="shared" si="6"/>
        <v>3.147619047619048</v>
      </c>
      <c r="X40" s="97">
        <v>1.9</v>
      </c>
      <c r="Y40" s="172">
        <f t="shared" si="7"/>
        <v>2.7733333333333334</v>
      </c>
      <c r="AD40" s="102">
        <v>3</v>
      </c>
    </row>
    <row r="41" spans="1:30" x14ac:dyDescent="0.25">
      <c r="AD41" s="102"/>
    </row>
    <row r="43" spans="1:30" x14ac:dyDescent="0.25">
      <c r="W43" s="41"/>
      <c r="X43" s="101"/>
      <c r="Y43" s="70"/>
    </row>
  </sheetData>
  <sortState ref="B9:C40">
    <sortCondition ref="B8:B40"/>
  </sortState>
  <mergeCells count="7">
    <mergeCell ref="A1:W1"/>
    <mergeCell ref="A2:W2"/>
    <mergeCell ref="A3:W3"/>
    <mergeCell ref="A4:W4"/>
    <mergeCell ref="A6:A7"/>
    <mergeCell ref="B6:B7"/>
    <mergeCell ref="C6:W6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D35"/>
  <sheetViews>
    <sheetView tabSelected="1" zoomScaleNormal="100" workbookViewId="0">
      <pane xSplit="2" ySplit="7" topLeftCell="Y8" activePane="bottomRight" state="frozen"/>
      <selection pane="topRight" activeCell="C1" sqref="C1"/>
      <selection pane="bottomLeft" activeCell="A8" sqref="A8"/>
      <selection pane="bottomRight" activeCell="H22" sqref="H22"/>
    </sheetView>
  </sheetViews>
  <sheetFormatPr baseColWidth="10" defaultRowHeight="15" x14ac:dyDescent="0.25"/>
  <cols>
    <col min="1" max="1" width="3.28515625" customWidth="1"/>
    <col min="2" max="2" width="31.5703125" customWidth="1"/>
    <col min="3" max="5" width="3.42578125" customWidth="1"/>
    <col min="6" max="6" width="3.42578125" style="39" customWidth="1"/>
    <col min="7" max="9" width="3.42578125" customWidth="1"/>
    <col min="10" max="10" width="3.42578125" style="39" customWidth="1"/>
    <col min="11" max="11" width="3.42578125" customWidth="1"/>
    <col min="12" max="12" width="3.42578125" style="39" customWidth="1"/>
    <col min="13" max="13" width="3.42578125" customWidth="1"/>
    <col min="14" max="14" width="3.42578125" style="39" customWidth="1"/>
    <col min="15" max="17" width="3.42578125" customWidth="1"/>
    <col min="18" max="18" width="3.42578125" style="39" customWidth="1"/>
    <col min="19" max="22" width="3.42578125" customWidth="1"/>
    <col min="23" max="23" width="4.5703125" customWidth="1"/>
    <col min="24" max="24" width="3.42578125" style="39" customWidth="1"/>
    <col min="25" max="25" width="5.28515625" style="39" customWidth="1"/>
    <col min="26" max="26" width="3.42578125" style="39" customWidth="1"/>
    <col min="27" max="27" width="1.140625" style="13" customWidth="1"/>
    <col min="28" max="28" width="3.5703125" customWidth="1"/>
    <col min="29" max="29" width="45" customWidth="1"/>
    <col min="30" max="30" width="7.85546875" customWidth="1"/>
  </cols>
  <sheetData>
    <row r="1" spans="1:30" x14ac:dyDescent="0.25">
      <c r="A1" s="175" t="s">
        <v>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95"/>
      <c r="Y1" s="95"/>
      <c r="Z1" s="95"/>
    </row>
    <row r="2" spans="1:30" x14ac:dyDescent="0.25">
      <c r="A2" s="175" t="s">
        <v>245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95"/>
      <c r="Y2" s="95"/>
      <c r="Z2" s="95"/>
    </row>
    <row r="3" spans="1:30" x14ac:dyDescent="0.25">
      <c r="A3" s="175" t="s">
        <v>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95"/>
      <c r="Y3" s="95"/>
      <c r="Z3" s="95"/>
    </row>
    <row r="4" spans="1:30" x14ac:dyDescent="0.25">
      <c r="A4" s="175" t="s">
        <v>253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95"/>
      <c r="Y4" s="95"/>
      <c r="Z4" s="95"/>
    </row>
    <row r="5" spans="1:30" x14ac:dyDescent="0.25">
      <c r="A5" s="7"/>
      <c r="B5" s="7"/>
      <c r="C5" s="22"/>
      <c r="D5" s="22"/>
      <c r="E5" s="22"/>
      <c r="F5" s="43"/>
      <c r="G5" s="22"/>
      <c r="H5" s="22"/>
      <c r="I5" s="22"/>
      <c r="J5" s="43"/>
      <c r="K5" s="22"/>
      <c r="L5" s="43"/>
      <c r="M5" s="22"/>
      <c r="N5" s="43"/>
      <c r="O5" s="22"/>
      <c r="P5" s="22"/>
      <c r="Q5" s="22"/>
      <c r="R5" s="43"/>
      <c r="S5" s="22"/>
      <c r="T5" s="22"/>
      <c r="U5" s="22"/>
      <c r="V5" s="22"/>
      <c r="W5" s="22"/>
      <c r="X5" s="43"/>
      <c r="Y5" s="43"/>
      <c r="Z5" s="43"/>
    </row>
    <row r="6" spans="1:30" x14ac:dyDescent="0.25">
      <c r="A6" s="176" t="s">
        <v>0</v>
      </c>
      <c r="B6" s="176" t="s">
        <v>1</v>
      </c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85"/>
      <c r="W6" s="183" t="s">
        <v>239</v>
      </c>
      <c r="X6" s="182" t="s">
        <v>251</v>
      </c>
      <c r="Y6" s="182" t="s">
        <v>252</v>
      </c>
      <c r="Z6" s="96"/>
    </row>
    <row r="7" spans="1:30" x14ac:dyDescent="0.25">
      <c r="A7" s="176"/>
      <c r="B7" s="176"/>
      <c r="C7" s="6">
        <v>1</v>
      </c>
      <c r="D7" s="40">
        <v>2</v>
      </c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8" t="s">
        <v>6</v>
      </c>
      <c r="R7" s="8" t="s">
        <v>7</v>
      </c>
      <c r="S7" s="8" t="s">
        <v>8</v>
      </c>
      <c r="T7" s="8" t="s">
        <v>9</v>
      </c>
      <c r="U7" s="8" t="s">
        <v>15</v>
      </c>
      <c r="V7" s="8" t="s">
        <v>16</v>
      </c>
      <c r="W7" s="184"/>
      <c r="X7" s="182"/>
      <c r="Y7" s="182"/>
      <c r="Z7" s="103"/>
    </row>
    <row r="8" spans="1:30" x14ac:dyDescent="0.25">
      <c r="A8" s="1">
        <v>1</v>
      </c>
      <c r="B8" s="14" t="s">
        <v>17</v>
      </c>
      <c r="C8" s="151">
        <v>1</v>
      </c>
      <c r="D8" s="151">
        <v>1</v>
      </c>
      <c r="E8" s="28">
        <v>1</v>
      </c>
      <c r="F8" s="28">
        <v>1</v>
      </c>
      <c r="G8" s="44">
        <v>5</v>
      </c>
      <c r="H8" s="44">
        <v>4</v>
      </c>
      <c r="I8" s="30">
        <v>5</v>
      </c>
      <c r="J8" s="30">
        <v>5</v>
      </c>
      <c r="K8" s="30">
        <v>4.5</v>
      </c>
      <c r="L8" s="35">
        <v>2.2999999999999998</v>
      </c>
      <c r="M8" s="58">
        <v>1.5</v>
      </c>
      <c r="N8" s="58">
        <v>4.4000000000000004</v>
      </c>
      <c r="O8" s="58">
        <v>1.5</v>
      </c>
      <c r="P8" s="11">
        <v>4</v>
      </c>
      <c r="Q8" s="18">
        <f>(C8+D8)/2</f>
        <v>1</v>
      </c>
      <c r="R8" s="27">
        <f>(E8+F8)/2</f>
        <v>1</v>
      </c>
      <c r="S8" s="33">
        <f>(G8+H8)/2</f>
        <v>4.5</v>
      </c>
      <c r="T8" s="32">
        <f t="shared" ref="T8:T33" si="0">(I8+J8+K8)/3</f>
        <v>4.833333333333333</v>
      </c>
      <c r="U8" s="38">
        <f>L8</f>
        <v>2.2999999999999998</v>
      </c>
      <c r="V8" s="186">
        <f>(M8+N8+O8)/3</f>
        <v>2.4666666666666668</v>
      </c>
      <c r="W8" s="42">
        <f t="shared" ref="W8:W33" si="1">SUM(P8:V8)/7</f>
        <v>2.8714285714285714</v>
      </c>
      <c r="X8" s="104">
        <v>3.7</v>
      </c>
      <c r="Y8" s="172">
        <f>(W8*70%)+(X8*30%)</f>
        <v>3.12</v>
      </c>
      <c r="Z8" s="104"/>
      <c r="AA8" s="41"/>
      <c r="AB8" s="26">
        <v>1</v>
      </c>
      <c r="AC8" s="19" t="s">
        <v>257</v>
      </c>
      <c r="AD8" s="20">
        <v>41891</v>
      </c>
    </row>
    <row r="9" spans="1:30" x14ac:dyDescent="0.25">
      <c r="A9" s="1">
        <v>2</v>
      </c>
      <c r="B9" s="14" t="s">
        <v>18</v>
      </c>
      <c r="C9" s="151">
        <v>4.5</v>
      </c>
      <c r="D9" s="151">
        <v>5</v>
      </c>
      <c r="E9" s="135">
        <v>3.5</v>
      </c>
      <c r="F9" s="135">
        <v>3.5</v>
      </c>
      <c r="G9" s="44">
        <v>3</v>
      </c>
      <c r="H9" s="187">
        <v>3</v>
      </c>
      <c r="I9" s="30">
        <v>5</v>
      </c>
      <c r="J9" s="30">
        <v>5</v>
      </c>
      <c r="K9" s="30">
        <v>5</v>
      </c>
      <c r="L9" s="35">
        <v>3.5</v>
      </c>
      <c r="M9" s="58">
        <v>4.2</v>
      </c>
      <c r="N9" s="58">
        <v>2.7</v>
      </c>
      <c r="O9" s="58">
        <v>1.3</v>
      </c>
      <c r="P9" s="11">
        <v>5</v>
      </c>
      <c r="Q9" s="18">
        <f t="shared" ref="Q9:Q33" si="2">(C9+D9)/2</f>
        <v>4.75</v>
      </c>
      <c r="R9" s="27">
        <f t="shared" ref="R9:R33" si="3">(E9+F9)/2</f>
        <v>3.5</v>
      </c>
      <c r="S9" s="45">
        <f t="shared" ref="S9:S33" si="4">(G9+H9)/2</f>
        <v>3</v>
      </c>
      <c r="T9" s="32">
        <f t="shared" si="0"/>
        <v>5</v>
      </c>
      <c r="U9" s="38">
        <f t="shared" ref="U9:U33" si="5">L9</f>
        <v>3.5</v>
      </c>
      <c r="V9" s="186">
        <f t="shared" ref="V9:V33" si="6">(M9+N9+O9)/3</f>
        <v>2.7333333333333338</v>
      </c>
      <c r="W9" s="42">
        <f t="shared" si="1"/>
        <v>3.9261904761904765</v>
      </c>
      <c r="X9" s="104">
        <v>3.8</v>
      </c>
      <c r="Y9" s="100">
        <f t="shared" ref="Y9:Y33" si="7">(W9*70%)+(X9*30%)</f>
        <v>3.8883333333333336</v>
      </c>
      <c r="Z9" s="104"/>
      <c r="AA9" s="41"/>
      <c r="AB9" s="26">
        <v>2</v>
      </c>
      <c r="AC9" s="19" t="s">
        <v>258</v>
      </c>
      <c r="AD9" s="20">
        <v>41891</v>
      </c>
    </row>
    <row r="10" spans="1:30" x14ac:dyDescent="0.25">
      <c r="A10" s="1">
        <v>3</v>
      </c>
      <c r="B10" s="14" t="s">
        <v>19</v>
      </c>
      <c r="C10" s="151">
        <v>5</v>
      </c>
      <c r="D10" s="151">
        <v>5</v>
      </c>
      <c r="E10" s="27">
        <v>5</v>
      </c>
      <c r="F10" s="27">
        <v>5</v>
      </c>
      <c r="G10" s="44">
        <v>5</v>
      </c>
      <c r="H10" s="187">
        <v>4</v>
      </c>
      <c r="I10" s="30">
        <v>5</v>
      </c>
      <c r="J10" s="30">
        <v>5</v>
      </c>
      <c r="K10" s="30">
        <v>4.5</v>
      </c>
      <c r="L10" s="35">
        <v>2.8</v>
      </c>
      <c r="M10" s="58">
        <v>3.2</v>
      </c>
      <c r="N10" s="58">
        <v>3.4</v>
      </c>
      <c r="O10" s="58">
        <v>1.5</v>
      </c>
      <c r="P10" s="11">
        <v>4.2</v>
      </c>
      <c r="Q10" s="18">
        <f t="shared" si="2"/>
        <v>5</v>
      </c>
      <c r="R10" s="27">
        <f t="shared" si="3"/>
        <v>5</v>
      </c>
      <c r="S10" s="45">
        <f t="shared" si="4"/>
        <v>4.5</v>
      </c>
      <c r="T10" s="32">
        <f t="shared" si="0"/>
        <v>4.833333333333333</v>
      </c>
      <c r="U10" s="38">
        <f t="shared" si="5"/>
        <v>2.8</v>
      </c>
      <c r="V10" s="186">
        <f t="shared" si="6"/>
        <v>2.6999999999999997</v>
      </c>
      <c r="W10" s="42">
        <f t="shared" si="1"/>
        <v>4.1476190476190471</v>
      </c>
      <c r="X10" s="104">
        <v>3.2</v>
      </c>
      <c r="Y10" s="100">
        <f t="shared" si="7"/>
        <v>3.8633333333333328</v>
      </c>
      <c r="Z10" s="104"/>
      <c r="AA10" s="41"/>
      <c r="AB10" s="26">
        <v>3</v>
      </c>
      <c r="AC10" s="2" t="s">
        <v>259</v>
      </c>
      <c r="AD10" s="4">
        <v>41905</v>
      </c>
    </row>
    <row r="11" spans="1:30" x14ac:dyDescent="0.25">
      <c r="A11" s="1">
        <v>4</v>
      </c>
      <c r="B11" s="14" t="s">
        <v>20</v>
      </c>
      <c r="C11" s="151">
        <v>4.7</v>
      </c>
      <c r="D11" s="151">
        <v>4.7</v>
      </c>
      <c r="E11" s="27">
        <v>5</v>
      </c>
      <c r="F11" s="27">
        <v>5</v>
      </c>
      <c r="G11" s="44">
        <v>5</v>
      </c>
      <c r="H11" s="187">
        <v>3.5</v>
      </c>
      <c r="I11" s="30">
        <v>5</v>
      </c>
      <c r="J11" s="30">
        <v>5</v>
      </c>
      <c r="K11" s="30">
        <v>4.5</v>
      </c>
      <c r="L11" s="35">
        <v>3.8</v>
      </c>
      <c r="M11" s="58">
        <v>5</v>
      </c>
      <c r="N11" s="58">
        <v>4.7</v>
      </c>
      <c r="O11" s="58">
        <v>4</v>
      </c>
      <c r="P11" s="11">
        <v>5</v>
      </c>
      <c r="Q11" s="18">
        <f t="shared" si="2"/>
        <v>4.7</v>
      </c>
      <c r="R11" s="27">
        <f t="shared" si="3"/>
        <v>5</v>
      </c>
      <c r="S11" s="45">
        <f t="shared" si="4"/>
        <v>4.25</v>
      </c>
      <c r="T11" s="32">
        <f t="shared" si="0"/>
        <v>4.833333333333333</v>
      </c>
      <c r="U11" s="38">
        <f t="shared" si="5"/>
        <v>3.8</v>
      </c>
      <c r="V11" s="186">
        <f t="shared" si="6"/>
        <v>4.5666666666666664</v>
      </c>
      <c r="W11" s="42">
        <f t="shared" si="1"/>
        <v>4.5928571428571425</v>
      </c>
      <c r="X11" s="104">
        <v>4.9000000000000004</v>
      </c>
      <c r="Y11" s="100">
        <f t="shared" si="7"/>
        <v>4.6849999999999996</v>
      </c>
      <c r="Z11" s="104"/>
      <c r="AA11" s="41"/>
      <c r="AB11" s="26">
        <v>4</v>
      </c>
      <c r="AC11" s="2" t="s">
        <v>256</v>
      </c>
      <c r="AD11" s="4">
        <v>41905</v>
      </c>
    </row>
    <row r="12" spans="1:30" x14ac:dyDescent="0.25">
      <c r="A12" s="1">
        <v>5</v>
      </c>
      <c r="B12" s="14" t="s">
        <v>21</v>
      </c>
      <c r="C12" s="151">
        <v>5</v>
      </c>
      <c r="D12" s="152">
        <v>3.5</v>
      </c>
      <c r="E12" s="135">
        <v>3.5</v>
      </c>
      <c r="F12" s="135">
        <v>3.5</v>
      </c>
      <c r="G12" s="187">
        <v>3.5</v>
      </c>
      <c r="H12" s="44">
        <v>4.5</v>
      </c>
      <c r="I12" s="30">
        <v>5</v>
      </c>
      <c r="J12" s="30">
        <v>4</v>
      </c>
      <c r="K12" s="30">
        <v>4.5</v>
      </c>
      <c r="L12" s="35">
        <v>3.8</v>
      </c>
      <c r="M12" s="58">
        <v>4.7</v>
      </c>
      <c r="N12" s="58">
        <v>4</v>
      </c>
      <c r="O12" s="58">
        <v>1.1000000000000001</v>
      </c>
      <c r="P12" s="11">
        <v>4</v>
      </c>
      <c r="Q12" s="18">
        <f t="shared" si="2"/>
        <v>4.25</v>
      </c>
      <c r="R12" s="27">
        <f t="shared" si="3"/>
        <v>3.5</v>
      </c>
      <c r="S12" s="45">
        <f t="shared" si="4"/>
        <v>4</v>
      </c>
      <c r="T12" s="32">
        <f t="shared" si="0"/>
        <v>4.5</v>
      </c>
      <c r="U12" s="38">
        <f t="shared" si="5"/>
        <v>3.8</v>
      </c>
      <c r="V12" s="186">
        <f t="shared" si="6"/>
        <v>3.2666666666666662</v>
      </c>
      <c r="W12" s="42">
        <f t="shared" si="1"/>
        <v>3.9023809523809523</v>
      </c>
      <c r="X12" s="104">
        <v>4.0999999999999996</v>
      </c>
      <c r="Y12" s="100">
        <f t="shared" si="7"/>
        <v>3.961666666666666</v>
      </c>
      <c r="Z12" s="104"/>
      <c r="AA12" s="41"/>
      <c r="AB12" s="26">
        <v>5</v>
      </c>
      <c r="AC12" s="29" t="s">
        <v>282</v>
      </c>
      <c r="AD12" s="24">
        <v>41912</v>
      </c>
    </row>
    <row r="13" spans="1:30" x14ac:dyDescent="0.25">
      <c r="A13" s="1">
        <v>6</v>
      </c>
      <c r="B13" s="14" t="s">
        <v>22</v>
      </c>
      <c r="C13" s="151">
        <v>4</v>
      </c>
      <c r="D13" s="151">
        <v>4</v>
      </c>
      <c r="E13" s="27">
        <v>5</v>
      </c>
      <c r="F13" s="27">
        <v>5</v>
      </c>
      <c r="G13" s="187">
        <v>3.5</v>
      </c>
      <c r="H13" s="187">
        <v>3.5</v>
      </c>
      <c r="I13" s="30">
        <v>5</v>
      </c>
      <c r="J13" s="30">
        <v>5</v>
      </c>
      <c r="K13" s="30">
        <v>5</v>
      </c>
      <c r="L13" s="35">
        <v>4</v>
      </c>
      <c r="M13" s="58">
        <v>4.4000000000000004</v>
      </c>
      <c r="N13" s="58">
        <v>2.9</v>
      </c>
      <c r="O13" s="58">
        <v>2.6</v>
      </c>
      <c r="P13" s="11">
        <v>4</v>
      </c>
      <c r="Q13" s="18">
        <f t="shared" si="2"/>
        <v>4</v>
      </c>
      <c r="R13" s="27">
        <f t="shared" si="3"/>
        <v>5</v>
      </c>
      <c r="S13" s="45">
        <f t="shared" si="4"/>
        <v>3.5</v>
      </c>
      <c r="T13" s="32">
        <f t="shared" si="0"/>
        <v>5</v>
      </c>
      <c r="U13" s="38">
        <f t="shared" si="5"/>
        <v>4</v>
      </c>
      <c r="V13" s="186">
        <f t="shared" si="6"/>
        <v>3.3000000000000003</v>
      </c>
      <c r="W13" s="42">
        <f t="shared" si="1"/>
        <v>4.1142857142857148</v>
      </c>
      <c r="X13" s="104">
        <v>3.8</v>
      </c>
      <c r="Y13" s="100">
        <f t="shared" si="7"/>
        <v>4.0200000000000005</v>
      </c>
      <c r="Z13" s="104"/>
      <c r="AA13" s="41"/>
      <c r="AB13" s="26">
        <v>6</v>
      </c>
      <c r="AC13" s="29" t="s">
        <v>282</v>
      </c>
      <c r="AD13" s="24">
        <v>41926</v>
      </c>
    </row>
    <row r="14" spans="1:30" x14ac:dyDescent="0.25">
      <c r="A14" s="1">
        <v>7</v>
      </c>
      <c r="B14" s="47" t="s">
        <v>23</v>
      </c>
      <c r="C14" s="18">
        <v>4.3</v>
      </c>
      <c r="D14" s="18">
        <v>5</v>
      </c>
      <c r="E14" s="27">
        <v>4.8</v>
      </c>
      <c r="F14" s="27">
        <v>5</v>
      </c>
      <c r="G14" s="44">
        <v>3</v>
      </c>
      <c r="H14" s="44">
        <v>2</v>
      </c>
      <c r="I14" s="30">
        <v>5</v>
      </c>
      <c r="J14" s="137">
        <v>4.5</v>
      </c>
      <c r="K14" s="137">
        <v>4</v>
      </c>
      <c r="L14" s="35">
        <v>3.8</v>
      </c>
      <c r="M14" s="58">
        <v>3.3</v>
      </c>
      <c r="N14" s="58">
        <v>2.4</v>
      </c>
      <c r="O14" s="58">
        <v>1</v>
      </c>
      <c r="P14" s="11">
        <v>4</v>
      </c>
      <c r="Q14" s="18">
        <f t="shared" si="2"/>
        <v>4.6500000000000004</v>
      </c>
      <c r="R14" s="27">
        <f t="shared" si="3"/>
        <v>4.9000000000000004</v>
      </c>
      <c r="S14" s="45">
        <f t="shared" si="4"/>
        <v>2.5</v>
      </c>
      <c r="T14" s="32">
        <f t="shared" si="0"/>
        <v>4.5</v>
      </c>
      <c r="U14" s="38">
        <f t="shared" si="5"/>
        <v>3.8</v>
      </c>
      <c r="V14" s="186">
        <f t="shared" si="6"/>
        <v>2.2333333333333329</v>
      </c>
      <c r="W14" s="42">
        <f t="shared" si="1"/>
        <v>3.7976190476190479</v>
      </c>
      <c r="X14" s="104">
        <v>4.0999999999999996</v>
      </c>
      <c r="Y14" s="100">
        <f t="shared" si="7"/>
        <v>3.8883333333333328</v>
      </c>
      <c r="Z14" s="104"/>
      <c r="AA14" s="41"/>
      <c r="AB14" s="26">
        <v>7</v>
      </c>
      <c r="AC14" s="16" t="s">
        <v>284</v>
      </c>
      <c r="AD14" s="17">
        <v>41932</v>
      </c>
    </row>
    <row r="15" spans="1:30" x14ac:dyDescent="0.25">
      <c r="A15" s="1">
        <v>8</v>
      </c>
      <c r="B15" s="14" t="s">
        <v>24</v>
      </c>
      <c r="C15" s="151">
        <v>4.5</v>
      </c>
      <c r="D15" s="151">
        <v>5</v>
      </c>
      <c r="E15" s="27">
        <v>4</v>
      </c>
      <c r="F15" s="27">
        <v>5</v>
      </c>
      <c r="G15" s="44">
        <v>5</v>
      </c>
      <c r="H15" s="44">
        <v>5</v>
      </c>
      <c r="I15" s="30">
        <v>5</v>
      </c>
      <c r="J15" s="30">
        <v>5</v>
      </c>
      <c r="K15" s="30">
        <v>2.5</v>
      </c>
      <c r="L15" s="35">
        <v>3</v>
      </c>
      <c r="M15" s="58">
        <v>3.8</v>
      </c>
      <c r="N15" s="58">
        <v>3.5</v>
      </c>
      <c r="O15" s="58">
        <v>3.1</v>
      </c>
      <c r="P15" s="11">
        <v>4.3</v>
      </c>
      <c r="Q15" s="18">
        <f t="shared" si="2"/>
        <v>4.75</v>
      </c>
      <c r="R15" s="27">
        <f t="shared" si="3"/>
        <v>4.5</v>
      </c>
      <c r="S15" s="45">
        <f t="shared" si="4"/>
        <v>5</v>
      </c>
      <c r="T15" s="32">
        <f t="shared" si="0"/>
        <v>4.166666666666667</v>
      </c>
      <c r="U15" s="38">
        <f t="shared" si="5"/>
        <v>3</v>
      </c>
      <c r="V15" s="186">
        <f t="shared" si="6"/>
        <v>3.4666666666666668</v>
      </c>
      <c r="W15" s="42">
        <f t="shared" si="1"/>
        <v>4.1690476190476193</v>
      </c>
      <c r="X15" s="104">
        <v>4</v>
      </c>
      <c r="Y15" s="100">
        <f t="shared" si="7"/>
        <v>4.1183333333333332</v>
      </c>
      <c r="Z15" s="104"/>
      <c r="AA15" s="41"/>
      <c r="AB15" s="26">
        <v>8</v>
      </c>
      <c r="AC15" s="16" t="s">
        <v>285</v>
      </c>
      <c r="AD15" s="31">
        <v>41932</v>
      </c>
    </row>
    <row r="16" spans="1:30" x14ac:dyDescent="0.25">
      <c r="A16" s="1">
        <v>9</v>
      </c>
      <c r="B16" s="14" t="s">
        <v>25</v>
      </c>
      <c r="C16" s="151">
        <v>4.8</v>
      </c>
      <c r="D16" s="151">
        <v>5</v>
      </c>
      <c r="E16" s="27">
        <v>4.5</v>
      </c>
      <c r="F16" s="27">
        <v>5</v>
      </c>
      <c r="G16" s="44">
        <v>5</v>
      </c>
      <c r="H16" s="44">
        <v>4</v>
      </c>
      <c r="I16" s="30">
        <v>5</v>
      </c>
      <c r="J16" s="30">
        <v>5</v>
      </c>
      <c r="K16" s="30">
        <v>4.5</v>
      </c>
      <c r="L16" s="35">
        <v>4.3</v>
      </c>
      <c r="M16" s="58">
        <v>4</v>
      </c>
      <c r="N16" s="58">
        <v>2.9</v>
      </c>
      <c r="O16" s="58">
        <v>3.1</v>
      </c>
      <c r="P16" s="11">
        <v>5</v>
      </c>
      <c r="Q16" s="18">
        <f t="shared" si="2"/>
        <v>4.9000000000000004</v>
      </c>
      <c r="R16" s="27">
        <f t="shared" si="3"/>
        <v>4.75</v>
      </c>
      <c r="S16" s="45">
        <f t="shared" si="4"/>
        <v>4.5</v>
      </c>
      <c r="T16" s="32">
        <f t="shared" si="0"/>
        <v>4.833333333333333</v>
      </c>
      <c r="U16" s="38">
        <f t="shared" si="5"/>
        <v>4.3</v>
      </c>
      <c r="V16" s="186">
        <f t="shared" si="6"/>
        <v>3.3333333333333335</v>
      </c>
      <c r="W16" s="42">
        <f t="shared" si="1"/>
        <v>4.5166666666666666</v>
      </c>
      <c r="X16" s="104">
        <v>3.9</v>
      </c>
      <c r="Y16" s="100">
        <f t="shared" si="7"/>
        <v>4.331666666666667</v>
      </c>
      <c r="Z16" s="104"/>
      <c r="AA16" s="41"/>
      <c r="AB16" s="26">
        <v>9</v>
      </c>
      <c r="AC16" s="16" t="s">
        <v>286</v>
      </c>
      <c r="AD16" s="31">
        <v>41932</v>
      </c>
    </row>
    <row r="17" spans="1:30" x14ac:dyDescent="0.25">
      <c r="A17" s="1">
        <v>10</v>
      </c>
      <c r="B17" s="14" t="s">
        <v>26</v>
      </c>
      <c r="C17" s="152">
        <v>3.5</v>
      </c>
      <c r="D17" s="151">
        <v>1</v>
      </c>
      <c r="E17" s="27">
        <v>1</v>
      </c>
      <c r="F17" s="27">
        <v>1</v>
      </c>
      <c r="G17" s="44">
        <v>3</v>
      </c>
      <c r="H17" s="44">
        <v>1</v>
      </c>
      <c r="I17" s="30">
        <v>2.5</v>
      </c>
      <c r="J17" s="137">
        <v>4.5</v>
      </c>
      <c r="K17" s="137">
        <v>4</v>
      </c>
      <c r="L17" s="35">
        <v>2.2999999999999998</v>
      </c>
      <c r="M17" s="58">
        <v>4.5</v>
      </c>
      <c r="N17" s="58">
        <v>2.7</v>
      </c>
      <c r="O17" s="58">
        <v>1</v>
      </c>
      <c r="P17" s="11">
        <v>3.5</v>
      </c>
      <c r="Q17" s="18">
        <f t="shared" si="2"/>
        <v>2.25</v>
      </c>
      <c r="R17" s="27">
        <f t="shared" si="3"/>
        <v>1</v>
      </c>
      <c r="S17" s="45">
        <f t="shared" si="4"/>
        <v>2</v>
      </c>
      <c r="T17" s="32">
        <f t="shared" si="0"/>
        <v>3.6666666666666665</v>
      </c>
      <c r="U17" s="38">
        <f t="shared" si="5"/>
        <v>2.2999999999999998</v>
      </c>
      <c r="V17" s="186">
        <f t="shared" si="6"/>
        <v>2.7333333333333329</v>
      </c>
      <c r="W17" s="136">
        <f t="shared" si="1"/>
        <v>2.4928571428571429</v>
      </c>
      <c r="X17" s="104">
        <v>1.6</v>
      </c>
      <c r="Y17" s="172">
        <f t="shared" si="7"/>
        <v>2.2249999999999996</v>
      </c>
      <c r="Z17" s="104"/>
      <c r="AA17" s="41"/>
      <c r="AB17" s="26">
        <v>10</v>
      </c>
      <c r="AC17" s="36" t="s">
        <v>283</v>
      </c>
      <c r="AD17" s="37">
        <v>41905</v>
      </c>
    </row>
    <row r="18" spans="1:30" x14ac:dyDescent="0.25">
      <c r="A18" s="1">
        <v>11</v>
      </c>
      <c r="B18" s="14" t="s">
        <v>27</v>
      </c>
      <c r="C18" s="151">
        <v>5</v>
      </c>
      <c r="D18" s="151">
        <v>5</v>
      </c>
      <c r="E18" s="27">
        <v>1</v>
      </c>
      <c r="F18" s="27">
        <v>1</v>
      </c>
      <c r="G18" s="44">
        <v>5</v>
      </c>
      <c r="H18" s="44">
        <v>5</v>
      </c>
      <c r="I18" s="30">
        <v>5</v>
      </c>
      <c r="J18" s="30">
        <v>5</v>
      </c>
      <c r="K18" s="30">
        <v>5</v>
      </c>
      <c r="L18" s="35">
        <v>3.5</v>
      </c>
      <c r="M18" s="58">
        <v>4.3</v>
      </c>
      <c r="N18" s="58">
        <v>3.7</v>
      </c>
      <c r="O18" s="58">
        <v>3</v>
      </c>
      <c r="P18" s="11">
        <v>5</v>
      </c>
      <c r="Q18" s="18">
        <f t="shared" si="2"/>
        <v>5</v>
      </c>
      <c r="R18" s="27">
        <f t="shared" si="3"/>
        <v>1</v>
      </c>
      <c r="S18" s="45">
        <f t="shared" si="4"/>
        <v>5</v>
      </c>
      <c r="T18" s="32">
        <f t="shared" si="0"/>
        <v>5</v>
      </c>
      <c r="U18" s="38">
        <f t="shared" si="5"/>
        <v>3.5</v>
      </c>
      <c r="V18" s="186">
        <f t="shared" si="6"/>
        <v>3.6666666666666665</v>
      </c>
      <c r="W18" s="42">
        <f t="shared" si="1"/>
        <v>4.0238095238095237</v>
      </c>
      <c r="X18" s="104">
        <v>4</v>
      </c>
      <c r="Y18" s="100">
        <f t="shared" si="7"/>
        <v>4.0166666666666666</v>
      </c>
      <c r="Z18" s="104"/>
      <c r="AA18" s="41"/>
      <c r="AB18" s="26">
        <v>11</v>
      </c>
      <c r="AC18" s="34" t="s">
        <v>311</v>
      </c>
      <c r="AD18" s="15"/>
    </row>
    <row r="19" spans="1:30" x14ac:dyDescent="0.25">
      <c r="A19" s="1">
        <v>12</v>
      </c>
      <c r="B19" s="14" t="s">
        <v>28</v>
      </c>
      <c r="C19" s="151">
        <v>5</v>
      </c>
      <c r="D19" s="151">
        <v>5</v>
      </c>
      <c r="E19" s="27">
        <v>4.8</v>
      </c>
      <c r="F19" s="27">
        <v>5</v>
      </c>
      <c r="G19" s="44">
        <v>5</v>
      </c>
      <c r="H19" s="44">
        <v>1</v>
      </c>
      <c r="I19" s="30">
        <v>5</v>
      </c>
      <c r="J19" s="30">
        <v>5</v>
      </c>
      <c r="K19" s="30">
        <v>5</v>
      </c>
      <c r="L19" s="35">
        <v>3.3</v>
      </c>
      <c r="M19" s="58">
        <v>5</v>
      </c>
      <c r="N19" s="58">
        <v>4.5</v>
      </c>
      <c r="O19" s="58">
        <v>2.9</v>
      </c>
      <c r="P19" s="11">
        <v>4.3</v>
      </c>
      <c r="Q19" s="18">
        <f t="shared" si="2"/>
        <v>5</v>
      </c>
      <c r="R19" s="27">
        <f t="shared" si="3"/>
        <v>4.9000000000000004</v>
      </c>
      <c r="S19" s="45">
        <f t="shared" si="4"/>
        <v>3</v>
      </c>
      <c r="T19" s="32">
        <f t="shared" si="0"/>
        <v>5</v>
      </c>
      <c r="U19" s="38">
        <f t="shared" si="5"/>
        <v>3.3</v>
      </c>
      <c r="V19" s="186">
        <f t="shared" si="6"/>
        <v>4.1333333333333337</v>
      </c>
      <c r="W19" s="42">
        <f t="shared" si="1"/>
        <v>4.2333333333333334</v>
      </c>
      <c r="X19" s="104">
        <v>3.6</v>
      </c>
      <c r="Y19" s="100">
        <f t="shared" si="7"/>
        <v>4.043333333333333</v>
      </c>
      <c r="Z19" s="104"/>
      <c r="AA19" s="41"/>
      <c r="AB19" s="26">
        <v>12</v>
      </c>
      <c r="AC19" s="34" t="s">
        <v>312</v>
      </c>
      <c r="AD19" s="15"/>
    </row>
    <row r="20" spans="1:30" x14ac:dyDescent="0.25">
      <c r="A20" s="1">
        <v>13</v>
      </c>
      <c r="B20" s="14" t="s">
        <v>29</v>
      </c>
      <c r="C20" s="151">
        <v>4.8</v>
      </c>
      <c r="D20" s="151">
        <v>5</v>
      </c>
      <c r="E20" s="27">
        <v>4.5</v>
      </c>
      <c r="F20" s="27">
        <v>5</v>
      </c>
      <c r="G20" s="187">
        <v>3.5</v>
      </c>
      <c r="H20" s="187">
        <v>4</v>
      </c>
      <c r="I20" s="30">
        <v>5</v>
      </c>
      <c r="J20" s="30">
        <v>5</v>
      </c>
      <c r="K20" s="30">
        <v>5</v>
      </c>
      <c r="L20" s="35">
        <v>2.5</v>
      </c>
      <c r="M20" s="58">
        <v>4.4000000000000004</v>
      </c>
      <c r="N20" s="58">
        <v>5</v>
      </c>
      <c r="O20" s="58">
        <v>3</v>
      </c>
      <c r="P20" s="11">
        <v>5</v>
      </c>
      <c r="Q20" s="18">
        <f t="shared" si="2"/>
        <v>4.9000000000000004</v>
      </c>
      <c r="R20" s="27">
        <f t="shared" si="3"/>
        <v>4.75</v>
      </c>
      <c r="S20" s="45">
        <f t="shared" si="4"/>
        <v>3.75</v>
      </c>
      <c r="T20" s="32">
        <f t="shared" si="0"/>
        <v>5</v>
      </c>
      <c r="U20" s="38">
        <f t="shared" si="5"/>
        <v>2.5</v>
      </c>
      <c r="V20" s="186">
        <f t="shared" si="6"/>
        <v>4.1333333333333337</v>
      </c>
      <c r="W20" s="42">
        <f t="shared" si="1"/>
        <v>4.2904761904761903</v>
      </c>
      <c r="X20" s="104">
        <v>4.9000000000000004</v>
      </c>
      <c r="Y20" s="100">
        <f t="shared" si="7"/>
        <v>4.4733333333333327</v>
      </c>
      <c r="Z20" s="104"/>
      <c r="AA20" s="41"/>
      <c r="AB20" s="26">
        <v>13</v>
      </c>
      <c r="AC20" s="34" t="s">
        <v>313</v>
      </c>
      <c r="AD20" s="15"/>
    </row>
    <row r="21" spans="1:30" x14ac:dyDescent="0.25">
      <c r="A21" s="1">
        <v>14</v>
      </c>
      <c r="B21" s="14" t="s">
        <v>30</v>
      </c>
      <c r="C21" s="152">
        <v>3.5</v>
      </c>
      <c r="D21" s="152">
        <v>3.5</v>
      </c>
      <c r="E21" s="27">
        <v>4</v>
      </c>
      <c r="F21" s="27">
        <v>5</v>
      </c>
      <c r="G21" s="187">
        <v>3.5</v>
      </c>
      <c r="H21" s="44">
        <v>5</v>
      </c>
      <c r="I21" s="30">
        <v>5</v>
      </c>
      <c r="J21" s="30">
        <v>5</v>
      </c>
      <c r="K21" s="30">
        <v>4.5</v>
      </c>
      <c r="L21" s="35">
        <v>2</v>
      </c>
      <c r="M21" s="58">
        <v>3.9</v>
      </c>
      <c r="N21" s="58">
        <v>4</v>
      </c>
      <c r="O21" s="58">
        <v>3.2</v>
      </c>
      <c r="P21" s="11">
        <v>4</v>
      </c>
      <c r="Q21" s="18">
        <f t="shared" si="2"/>
        <v>3.5</v>
      </c>
      <c r="R21" s="27">
        <f t="shared" si="3"/>
        <v>4.5</v>
      </c>
      <c r="S21" s="45">
        <f t="shared" si="4"/>
        <v>4.25</v>
      </c>
      <c r="T21" s="32">
        <f t="shared" si="0"/>
        <v>4.833333333333333</v>
      </c>
      <c r="U21" s="38">
        <f t="shared" si="5"/>
        <v>2</v>
      </c>
      <c r="V21" s="186">
        <f t="shared" si="6"/>
        <v>3.7000000000000006</v>
      </c>
      <c r="W21" s="42">
        <f t="shared" si="1"/>
        <v>3.8261904761904759</v>
      </c>
      <c r="X21" s="104">
        <v>3.9</v>
      </c>
      <c r="Y21" s="100">
        <f t="shared" si="7"/>
        <v>3.8483333333333327</v>
      </c>
      <c r="Z21" s="104"/>
      <c r="AA21" s="41"/>
      <c r="AB21" s="26">
        <v>14</v>
      </c>
      <c r="AC21" s="3" t="s">
        <v>5</v>
      </c>
      <c r="AD21" s="5">
        <v>41889</v>
      </c>
    </row>
    <row r="22" spans="1:30" x14ac:dyDescent="0.25">
      <c r="A22" s="1">
        <v>15</v>
      </c>
      <c r="B22" s="14" t="s">
        <v>31</v>
      </c>
      <c r="C22" s="151">
        <v>5</v>
      </c>
      <c r="D22" s="151">
        <v>5</v>
      </c>
      <c r="E22" s="27">
        <v>5</v>
      </c>
      <c r="F22" s="27">
        <v>5</v>
      </c>
      <c r="G22" s="44">
        <v>5</v>
      </c>
      <c r="H22" s="44">
        <v>1</v>
      </c>
      <c r="I22" s="30">
        <v>5</v>
      </c>
      <c r="J22" s="30">
        <v>5</v>
      </c>
      <c r="K22" s="30">
        <v>5</v>
      </c>
      <c r="L22" s="35">
        <v>2.5</v>
      </c>
      <c r="M22" s="58">
        <v>4</v>
      </c>
      <c r="N22" s="58">
        <v>2.2000000000000002</v>
      </c>
      <c r="O22" s="58">
        <v>1.6</v>
      </c>
      <c r="P22" s="11">
        <v>4</v>
      </c>
      <c r="Q22" s="18">
        <f t="shared" si="2"/>
        <v>5</v>
      </c>
      <c r="R22" s="27">
        <f t="shared" si="3"/>
        <v>5</v>
      </c>
      <c r="S22" s="45">
        <f t="shared" si="4"/>
        <v>3</v>
      </c>
      <c r="T22" s="32">
        <f t="shared" si="0"/>
        <v>5</v>
      </c>
      <c r="U22" s="38">
        <f t="shared" si="5"/>
        <v>2.5</v>
      </c>
      <c r="V22" s="186">
        <f t="shared" si="6"/>
        <v>2.6</v>
      </c>
      <c r="W22" s="42">
        <f t="shared" si="1"/>
        <v>3.8714285714285714</v>
      </c>
      <c r="X22" s="104">
        <v>4.0999999999999996</v>
      </c>
      <c r="Y22" s="100">
        <f t="shared" si="7"/>
        <v>3.9399999999999995</v>
      </c>
      <c r="Z22" s="104"/>
      <c r="AA22" s="41"/>
      <c r="AC22" s="12"/>
    </row>
    <row r="23" spans="1:30" x14ac:dyDescent="0.25">
      <c r="A23" s="1">
        <v>16</v>
      </c>
      <c r="B23" s="14" t="s">
        <v>32</v>
      </c>
      <c r="C23" s="151">
        <v>4</v>
      </c>
      <c r="D23" s="151">
        <v>4</v>
      </c>
      <c r="E23" s="27">
        <v>5</v>
      </c>
      <c r="F23" s="27">
        <v>5</v>
      </c>
      <c r="G23" s="187">
        <v>3.5</v>
      </c>
      <c r="H23" s="187">
        <v>3.5</v>
      </c>
      <c r="I23" s="30">
        <v>1</v>
      </c>
      <c r="J23" s="30">
        <v>5</v>
      </c>
      <c r="K23" s="30">
        <v>4.5</v>
      </c>
      <c r="L23" s="35">
        <v>3</v>
      </c>
      <c r="M23" s="58">
        <v>3.8</v>
      </c>
      <c r="N23" s="58">
        <v>2.9</v>
      </c>
      <c r="O23" s="58">
        <v>3.3</v>
      </c>
      <c r="P23" s="11">
        <v>4</v>
      </c>
      <c r="Q23" s="18">
        <f t="shared" si="2"/>
        <v>4</v>
      </c>
      <c r="R23" s="27">
        <f t="shared" si="3"/>
        <v>5</v>
      </c>
      <c r="S23" s="45">
        <f t="shared" si="4"/>
        <v>3.5</v>
      </c>
      <c r="T23" s="32">
        <f t="shared" si="0"/>
        <v>3.5</v>
      </c>
      <c r="U23" s="38">
        <f t="shared" si="5"/>
        <v>3</v>
      </c>
      <c r="V23" s="186">
        <f t="shared" si="6"/>
        <v>3.3333333333333335</v>
      </c>
      <c r="W23" s="42">
        <f t="shared" si="1"/>
        <v>3.7619047619047619</v>
      </c>
      <c r="X23" s="104">
        <v>3.8</v>
      </c>
      <c r="Y23" s="100">
        <f t="shared" si="7"/>
        <v>3.7733333333333334</v>
      </c>
      <c r="Z23" s="104"/>
      <c r="AA23" s="41"/>
    </row>
    <row r="24" spans="1:30" x14ac:dyDescent="0.25">
      <c r="A24" s="1">
        <v>17</v>
      </c>
      <c r="B24" s="14" t="s">
        <v>33</v>
      </c>
      <c r="C24" s="151">
        <v>1</v>
      </c>
      <c r="D24" s="151">
        <v>1</v>
      </c>
      <c r="E24" s="27">
        <v>1</v>
      </c>
      <c r="F24" s="27">
        <v>1</v>
      </c>
      <c r="G24" s="44">
        <v>5</v>
      </c>
      <c r="H24" s="44">
        <v>4</v>
      </c>
      <c r="I24" s="30">
        <v>5</v>
      </c>
      <c r="J24" s="30">
        <v>5</v>
      </c>
      <c r="K24" s="30">
        <v>4.5</v>
      </c>
      <c r="L24" s="35">
        <v>3.3</v>
      </c>
      <c r="M24" s="58">
        <v>1.7</v>
      </c>
      <c r="N24" s="58">
        <v>1</v>
      </c>
      <c r="O24" s="58">
        <v>1</v>
      </c>
      <c r="P24" s="11">
        <v>3.8</v>
      </c>
      <c r="Q24" s="18">
        <f t="shared" si="2"/>
        <v>1</v>
      </c>
      <c r="R24" s="27">
        <f t="shared" si="3"/>
        <v>1</v>
      </c>
      <c r="S24" s="45">
        <f t="shared" si="4"/>
        <v>4.5</v>
      </c>
      <c r="T24" s="32">
        <f t="shared" si="0"/>
        <v>4.833333333333333</v>
      </c>
      <c r="U24" s="38">
        <f t="shared" si="5"/>
        <v>3.3</v>
      </c>
      <c r="V24" s="186">
        <f t="shared" si="6"/>
        <v>1.2333333333333334</v>
      </c>
      <c r="W24" s="42">
        <f t="shared" si="1"/>
        <v>2.8095238095238098</v>
      </c>
      <c r="X24" s="104">
        <v>3.9</v>
      </c>
      <c r="Y24" s="172">
        <f t="shared" si="7"/>
        <v>3.1366666666666667</v>
      </c>
      <c r="Z24" s="104"/>
      <c r="AA24" s="41"/>
    </row>
    <row r="25" spans="1:30" x14ac:dyDescent="0.25">
      <c r="A25" s="1">
        <v>18</v>
      </c>
      <c r="B25" s="47" t="s">
        <v>35</v>
      </c>
      <c r="C25" s="18">
        <v>4.3</v>
      </c>
      <c r="D25" s="18">
        <v>5</v>
      </c>
      <c r="E25" s="27">
        <v>4.8</v>
      </c>
      <c r="F25" s="27">
        <v>5</v>
      </c>
      <c r="G25" s="44">
        <v>3</v>
      </c>
      <c r="H25" s="44">
        <v>2</v>
      </c>
      <c r="I25" s="30">
        <v>5</v>
      </c>
      <c r="J25" s="137">
        <v>4.5</v>
      </c>
      <c r="K25" s="137">
        <v>4</v>
      </c>
      <c r="L25" s="35">
        <v>3.8</v>
      </c>
      <c r="M25" s="58">
        <v>3.4</v>
      </c>
      <c r="N25" s="58">
        <v>1</v>
      </c>
      <c r="O25" s="58">
        <v>1</v>
      </c>
      <c r="P25" s="11">
        <v>4</v>
      </c>
      <c r="Q25" s="18">
        <f t="shared" si="2"/>
        <v>4.6500000000000004</v>
      </c>
      <c r="R25" s="27">
        <f t="shared" si="3"/>
        <v>4.9000000000000004</v>
      </c>
      <c r="S25" s="45">
        <f t="shared" si="4"/>
        <v>2.5</v>
      </c>
      <c r="T25" s="32">
        <f t="shared" si="0"/>
        <v>4.5</v>
      </c>
      <c r="U25" s="38">
        <f t="shared" si="5"/>
        <v>3.8</v>
      </c>
      <c r="V25" s="186">
        <f t="shared" si="6"/>
        <v>1.8</v>
      </c>
      <c r="W25" s="42">
        <f t="shared" si="1"/>
        <v>3.7357142857142862</v>
      </c>
      <c r="X25" s="104">
        <v>4.0999999999999996</v>
      </c>
      <c r="Y25" s="100">
        <f t="shared" si="7"/>
        <v>3.8449999999999998</v>
      </c>
      <c r="Z25" s="104"/>
      <c r="AA25" s="41"/>
    </row>
    <row r="26" spans="1:30" x14ac:dyDescent="0.25">
      <c r="A26" s="1">
        <v>19</v>
      </c>
      <c r="B26" s="14" t="s">
        <v>36</v>
      </c>
      <c r="C26" s="151">
        <v>4.5</v>
      </c>
      <c r="D26" s="151">
        <v>5</v>
      </c>
      <c r="E26" s="27">
        <v>1</v>
      </c>
      <c r="F26" s="27">
        <v>1</v>
      </c>
      <c r="G26" s="44">
        <v>3</v>
      </c>
      <c r="H26" s="44">
        <v>2</v>
      </c>
      <c r="I26" s="137">
        <v>4</v>
      </c>
      <c r="J26" s="137">
        <v>4.5</v>
      </c>
      <c r="K26" s="137">
        <v>2.5</v>
      </c>
      <c r="L26" s="35">
        <v>3.8</v>
      </c>
      <c r="M26" s="58">
        <v>3.9</v>
      </c>
      <c r="N26" s="58">
        <v>2.4</v>
      </c>
      <c r="O26" s="58">
        <v>2</v>
      </c>
      <c r="P26" s="11">
        <v>4</v>
      </c>
      <c r="Q26" s="18">
        <f t="shared" si="2"/>
        <v>4.75</v>
      </c>
      <c r="R26" s="27">
        <f t="shared" si="3"/>
        <v>1</v>
      </c>
      <c r="S26" s="45">
        <f t="shared" si="4"/>
        <v>2.5</v>
      </c>
      <c r="T26" s="32">
        <f t="shared" si="0"/>
        <v>3.6666666666666665</v>
      </c>
      <c r="U26" s="38">
        <f t="shared" si="5"/>
        <v>3.8</v>
      </c>
      <c r="V26" s="186">
        <f t="shared" si="6"/>
        <v>2.7666666666666671</v>
      </c>
      <c r="W26" s="42">
        <f t="shared" si="1"/>
        <v>3.2119047619047616</v>
      </c>
      <c r="X26" s="104">
        <v>3.8</v>
      </c>
      <c r="Y26" s="172">
        <f t="shared" si="7"/>
        <v>3.3883333333333328</v>
      </c>
      <c r="Z26" s="104"/>
      <c r="AA26" s="41"/>
    </row>
    <row r="27" spans="1:30" x14ac:dyDescent="0.25">
      <c r="A27" s="1">
        <v>20</v>
      </c>
      <c r="B27" s="14" t="s">
        <v>37</v>
      </c>
      <c r="C27" s="151">
        <v>5</v>
      </c>
      <c r="D27" s="151">
        <v>5</v>
      </c>
      <c r="E27" s="27">
        <v>1</v>
      </c>
      <c r="F27" s="27">
        <v>1</v>
      </c>
      <c r="G27" s="44">
        <v>5</v>
      </c>
      <c r="H27" s="44">
        <v>3.5</v>
      </c>
      <c r="I27" s="30">
        <v>5</v>
      </c>
      <c r="J27" s="30">
        <v>5</v>
      </c>
      <c r="K27" s="30">
        <v>2.5</v>
      </c>
      <c r="L27" s="35">
        <v>3.3</v>
      </c>
      <c r="M27" s="58">
        <v>3.5</v>
      </c>
      <c r="N27" s="58">
        <v>3.1</v>
      </c>
      <c r="O27" s="58">
        <v>2</v>
      </c>
      <c r="P27" s="11">
        <v>4</v>
      </c>
      <c r="Q27" s="18">
        <f t="shared" si="2"/>
        <v>5</v>
      </c>
      <c r="R27" s="27">
        <f t="shared" si="3"/>
        <v>1</v>
      </c>
      <c r="S27" s="45">
        <f t="shared" si="4"/>
        <v>4.25</v>
      </c>
      <c r="T27" s="32">
        <f t="shared" si="0"/>
        <v>4.166666666666667</v>
      </c>
      <c r="U27" s="38">
        <f t="shared" si="5"/>
        <v>3.3</v>
      </c>
      <c r="V27" s="186">
        <f t="shared" si="6"/>
        <v>2.8666666666666667</v>
      </c>
      <c r="W27" s="42">
        <f t="shared" si="1"/>
        <v>3.5119047619047623</v>
      </c>
      <c r="X27" s="104">
        <v>1.8</v>
      </c>
      <c r="Y27" s="172">
        <f t="shared" si="7"/>
        <v>2.9983333333333335</v>
      </c>
      <c r="Z27" s="104"/>
      <c r="AA27" s="41"/>
    </row>
    <row r="28" spans="1:30" x14ac:dyDescent="0.25">
      <c r="A28" s="1">
        <v>21</v>
      </c>
      <c r="B28" s="14" t="s">
        <v>38</v>
      </c>
      <c r="C28" s="151">
        <v>4.7</v>
      </c>
      <c r="D28" s="151">
        <v>4.7</v>
      </c>
      <c r="E28" s="27">
        <v>5</v>
      </c>
      <c r="F28" s="27">
        <v>5</v>
      </c>
      <c r="G28" s="44">
        <v>5</v>
      </c>
      <c r="H28" s="187">
        <v>3.5</v>
      </c>
      <c r="I28" s="30">
        <v>5</v>
      </c>
      <c r="J28" s="30">
        <v>5</v>
      </c>
      <c r="K28" s="30">
        <v>4.5</v>
      </c>
      <c r="L28" s="35">
        <v>3.3</v>
      </c>
      <c r="M28" s="58">
        <v>4.0999999999999996</v>
      </c>
      <c r="N28" s="58">
        <v>2.8</v>
      </c>
      <c r="O28" s="58">
        <v>3.1</v>
      </c>
      <c r="P28" s="11">
        <v>4.4000000000000004</v>
      </c>
      <c r="Q28" s="18">
        <f t="shared" si="2"/>
        <v>4.7</v>
      </c>
      <c r="R28" s="27">
        <f t="shared" si="3"/>
        <v>5</v>
      </c>
      <c r="S28" s="45">
        <f t="shared" si="4"/>
        <v>4.25</v>
      </c>
      <c r="T28" s="32">
        <f t="shared" si="0"/>
        <v>4.833333333333333</v>
      </c>
      <c r="U28" s="38">
        <f t="shared" si="5"/>
        <v>3.3</v>
      </c>
      <c r="V28" s="186">
        <f t="shared" si="6"/>
        <v>3.3333333333333335</v>
      </c>
      <c r="W28" s="42">
        <f t="shared" si="1"/>
        <v>4.2595238095238095</v>
      </c>
      <c r="X28" s="104">
        <v>4.9000000000000004</v>
      </c>
      <c r="Y28" s="100">
        <f t="shared" si="7"/>
        <v>4.4516666666666662</v>
      </c>
      <c r="Z28" s="104"/>
      <c r="AA28" s="41"/>
    </row>
    <row r="29" spans="1:30" x14ac:dyDescent="0.25">
      <c r="A29" s="1">
        <v>22</v>
      </c>
      <c r="B29" s="106" t="s">
        <v>39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0">
        <f t="shared" si="7"/>
        <v>0</v>
      </c>
      <c r="Z29" s="104"/>
      <c r="AA29" s="41"/>
    </row>
    <row r="30" spans="1:30" x14ac:dyDescent="0.25">
      <c r="A30" s="1">
        <v>23</v>
      </c>
      <c r="B30" s="106" t="s">
        <v>40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0">
        <f t="shared" si="7"/>
        <v>0</v>
      </c>
      <c r="Z30" s="104"/>
      <c r="AA30" s="41"/>
    </row>
    <row r="31" spans="1:30" x14ac:dyDescent="0.25">
      <c r="A31" s="1">
        <v>24</v>
      </c>
      <c r="B31" s="14" t="s">
        <v>43</v>
      </c>
      <c r="C31" s="152">
        <v>3.5</v>
      </c>
      <c r="D31" s="152">
        <v>3.5</v>
      </c>
      <c r="E31" s="135">
        <v>3.5</v>
      </c>
      <c r="F31" s="135">
        <v>3.5</v>
      </c>
      <c r="G31" s="187">
        <v>3.5</v>
      </c>
      <c r="H31" s="44">
        <v>2.5</v>
      </c>
      <c r="I31" s="30">
        <v>5</v>
      </c>
      <c r="J31" s="30">
        <v>5</v>
      </c>
      <c r="K31" s="30">
        <v>2.5</v>
      </c>
      <c r="L31" s="35">
        <v>2.5</v>
      </c>
      <c r="M31" s="58">
        <v>4.2</v>
      </c>
      <c r="N31" s="58">
        <v>3.2</v>
      </c>
      <c r="O31" s="58">
        <v>1.1000000000000001</v>
      </c>
      <c r="P31" s="11">
        <v>4</v>
      </c>
      <c r="Q31" s="18">
        <f t="shared" si="2"/>
        <v>3.5</v>
      </c>
      <c r="R31" s="27">
        <f t="shared" si="3"/>
        <v>3.5</v>
      </c>
      <c r="S31" s="45">
        <f t="shared" si="4"/>
        <v>3</v>
      </c>
      <c r="T31" s="32">
        <f t="shared" si="0"/>
        <v>4.166666666666667</v>
      </c>
      <c r="U31" s="38">
        <f t="shared" si="5"/>
        <v>2.5</v>
      </c>
      <c r="V31" s="186">
        <f t="shared" si="6"/>
        <v>2.8333333333333335</v>
      </c>
      <c r="W31" s="42">
        <f t="shared" si="1"/>
        <v>3.3571428571428572</v>
      </c>
      <c r="X31" s="104">
        <v>4.0999999999999996</v>
      </c>
      <c r="Y31" s="100">
        <f t="shared" si="7"/>
        <v>3.58</v>
      </c>
      <c r="Z31" s="104"/>
      <c r="AA31" s="41"/>
    </row>
    <row r="32" spans="1:30" x14ac:dyDescent="0.25">
      <c r="A32" s="1">
        <v>25</v>
      </c>
      <c r="B32" s="14" t="s">
        <v>13</v>
      </c>
      <c r="C32" s="151">
        <v>5</v>
      </c>
      <c r="D32" s="151">
        <v>3</v>
      </c>
      <c r="E32" s="27">
        <v>2</v>
      </c>
      <c r="F32" s="27">
        <v>2</v>
      </c>
      <c r="G32" s="187">
        <v>3.5</v>
      </c>
      <c r="H32" s="44">
        <v>4.5</v>
      </c>
      <c r="I32" s="30">
        <v>5</v>
      </c>
      <c r="J32" s="30">
        <v>4</v>
      </c>
      <c r="K32" s="30">
        <v>4.5</v>
      </c>
      <c r="L32" s="35">
        <v>3</v>
      </c>
      <c r="M32" s="58">
        <v>4.7</v>
      </c>
      <c r="N32" s="58">
        <v>2.5</v>
      </c>
      <c r="O32" s="58">
        <v>1</v>
      </c>
      <c r="P32" s="11">
        <v>4</v>
      </c>
      <c r="Q32" s="18">
        <f t="shared" si="2"/>
        <v>4</v>
      </c>
      <c r="R32" s="27">
        <f t="shared" si="3"/>
        <v>2</v>
      </c>
      <c r="S32" s="45">
        <f t="shared" si="4"/>
        <v>4</v>
      </c>
      <c r="T32" s="32">
        <f t="shared" si="0"/>
        <v>4.5</v>
      </c>
      <c r="U32" s="38">
        <f t="shared" si="5"/>
        <v>3</v>
      </c>
      <c r="V32" s="186">
        <f t="shared" si="6"/>
        <v>2.7333333333333329</v>
      </c>
      <c r="W32" s="42">
        <f t="shared" si="1"/>
        <v>3.461904761904762</v>
      </c>
      <c r="X32" s="104">
        <v>4.0999999999999996</v>
      </c>
      <c r="Y32" s="100">
        <f t="shared" si="7"/>
        <v>3.6533333333333333</v>
      </c>
      <c r="Z32" s="104"/>
      <c r="AA32" s="41"/>
    </row>
    <row r="33" spans="1:27" x14ac:dyDescent="0.25">
      <c r="A33" s="1">
        <v>26</v>
      </c>
      <c r="B33" s="14" t="s">
        <v>41</v>
      </c>
      <c r="C33" s="151">
        <v>4.5</v>
      </c>
      <c r="D33" s="151">
        <v>5</v>
      </c>
      <c r="E33" s="135">
        <v>3.5</v>
      </c>
      <c r="F33" s="135">
        <v>3.5</v>
      </c>
      <c r="G33" s="44">
        <v>5</v>
      </c>
      <c r="H33" s="44">
        <v>2.5</v>
      </c>
      <c r="I33" s="30">
        <v>5</v>
      </c>
      <c r="J33" s="30">
        <v>5</v>
      </c>
      <c r="K33" s="30">
        <v>2.5</v>
      </c>
      <c r="L33" s="35">
        <v>1.8</v>
      </c>
      <c r="M33" s="58">
        <v>3.7</v>
      </c>
      <c r="N33" s="58">
        <v>4.0999999999999996</v>
      </c>
      <c r="O33" s="58">
        <v>3.1</v>
      </c>
      <c r="P33" s="11">
        <v>4</v>
      </c>
      <c r="Q33" s="18">
        <f t="shared" si="2"/>
        <v>4.75</v>
      </c>
      <c r="R33" s="27">
        <f t="shared" si="3"/>
        <v>3.5</v>
      </c>
      <c r="S33" s="45">
        <f t="shared" si="4"/>
        <v>3.75</v>
      </c>
      <c r="T33" s="32">
        <f t="shared" si="0"/>
        <v>4.166666666666667</v>
      </c>
      <c r="U33" s="38">
        <f t="shared" si="5"/>
        <v>1.8</v>
      </c>
      <c r="V33" s="186">
        <f t="shared" si="6"/>
        <v>3.6333333333333333</v>
      </c>
      <c r="W33" s="42">
        <f t="shared" si="1"/>
        <v>3.6571428571428575</v>
      </c>
      <c r="X33" s="104">
        <v>3.5</v>
      </c>
      <c r="Y33" s="100">
        <f t="shared" si="7"/>
        <v>3.6100000000000003</v>
      </c>
      <c r="Z33" s="104"/>
      <c r="AA33" s="41"/>
    </row>
    <row r="34" spans="1:27" x14ac:dyDescent="0.25">
      <c r="AA34" s="41"/>
    </row>
    <row r="35" spans="1:27" x14ac:dyDescent="0.25">
      <c r="T35" s="102"/>
      <c r="AA35" s="41"/>
    </row>
  </sheetData>
  <sortState ref="B8:B39">
    <sortCondition ref="B8:B39"/>
  </sortState>
  <mergeCells count="10">
    <mergeCell ref="X6:X7"/>
    <mergeCell ref="Y6:Y7"/>
    <mergeCell ref="W6:W7"/>
    <mergeCell ref="C6:V6"/>
    <mergeCell ref="A1:W1"/>
    <mergeCell ref="A2:W2"/>
    <mergeCell ref="A3:W3"/>
    <mergeCell ref="A4:W4"/>
    <mergeCell ref="B6:B7"/>
    <mergeCell ref="A6:A7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Not 6°1 Ed.F</vt:lpstr>
      <vt:lpstr>Not 6°2 Ed.F</vt:lpstr>
      <vt:lpstr>Not 10° 2 Inf</vt:lpstr>
      <vt:lpstr>Not 11° 1 Inf</vt:lpstr>
      <vt:lpstr>Not 10° M.T </vt:lpstr>
      <vt:lpstr>Not 11° M.T</vt:lpstr>
      <vt:lpstr>Hoja1</vt:lpstr>
      <vt:lpstr>a1.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2</dc:creator>
  <cp:lastModifiedBy>Pota</cp:lastModifiedBy>
  <cp:lastPrinted>2014-03-20T01:42:52Z</cp:lastPrinted>
  <dcterms:created xsi:type="dcterms:W3CDTF">2011-01-20T19:56:44Z</dcterms:created>
  <dcterms:modified xsi:type="dcterms:W3CDTF">2014-11-10T04:38:52Z</dcterms:modified>
</cp:coreProperties>
</file>